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hn307\Desktop\"/>
    </mc:Choice>
  </mc:AlternateContent>
  <xr:revisionPtr revIDLastSave="0" documentId="8_{ED95D2DC-1BC7-4EE0-AD4F-4D971C67FFBE}" xr6:coauthVersionLast="47" xr6:coauthVersionMax="47" xr10:uidLastSave="{00000000-0000-0000-0000-000000000000}"/>
  <bookViews>
    <workbookView xWindow="-110" yWindow="-110" windowWidth="19420" windowHeight="10420" xr2:uid="{00000000-000D-0000-FFFF-FFFF00000000}"/>
  </bookViews>
  <sheets>
    <sheet name="Taxa 2023" sheetId="1" r:id="rId1"/>
    <sheet name="Förslag Taxa 2021 utan tandhyg." sheetId="5" state="hidden" r:id="rId2"/>
  </sheets>
  <definedNames>
    <definedName name="_xlnm.Print_Area" localSheetId="0">'Taxa 2023'!$A$1:$E$316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6" i="5" l="1"/>
  <c r="I276" i="5"/>
  <c r="J275" i="5"/>
  <c r="I275" i="5"/>
  <c r="J274" i="5"/>
  <c r="I274" i="5"/>
  <c r="J273" i="5"/>
  <c r="I273" i="5"/>
  <c r="N272" i="5"/>
  <c r="M272" i="5"/>
  <c r="L272" i="5"/>
  <c r="K272" i="5"/>
  <c r="J272" i="5"/>
  <c r="I272" i="5"/>
  <c r="N271" i="5"/>
  <c r="M271" i="5"/>
  <c r="L271" i="5"/>
  <c r="K271" i="5"/>
  <c r="J271" i="5"/>
  <c r="I271" i="5"/>
  <c r="N270" i="5"/>
  <c r="M270" i="5"/>
  <c r="N269" i="5"/>
  <c r="M269" i="5"/>
  <c r="L269" i="5"/>
  <c r="K269" i="5"/>
  <c r="J269" i="5"/>
  <c r="I269" i="5"/>
  <c r="N268" i="5"/>
  <c r="M268" i="5"/>
  <c r="L268" i="5"/>
  <c r="K268" i="5"/>
  <c r="J268" i="5"/>
  <c r="I268" i="5"/>
  <c r="N267" i="5"/>
  <c r="M267" i="5"/>
  <c r="L267" i="5"/>
  <c r="K267" i="5"/>
  <c r="J267" i="5"/>
  <c r="I267" i="5"/>
  <c r="N266" i="5"/>
  <c r="M266" i="5"/>
  <c r="L266" i="5"/>
  <c r="K266" i="5"/>
  <c r="J266" i="5"/>
  <c r="I266" i="5"/>
  <c r="N265" i="5"/>
  <c r="M265" i="5"/>
  <c r="L265" i="5"/>
  <c r="K265" i="5"/>
  <c r="J265" i="5"/>
  <c r="I265" i="5"/>
  <c r="N264" i="5"/>
  <c r="M264" i="5"/>
  <c r="L264" i="5"/>
  <c r="K264" i="5"/>
  <c r="J264" i="5"/>
  <c r="I264" i="5"/>
  <c r="N263" i="5"/>
  <c r="M263" i="5"/>
  <c r="L263" i="5"/>
  <c r="K263" i="5"/>
  <c r="J263" i="5"/>
  <c r="I263" i="5"/>
  <c r="N262" i="5"/>
  <c r="M262" i="5"/>
  <c r="L262" i="5"/>
  <c r="K262" i="5"/>
  <c r="J262" i="5"/>
  <c r="I262" i="5"/>
  <c r="N261" i="5"/>
  <c r="M261" i="5"/>
  <c r="L261" i="5"/>
  <c r="K261" i="5"/>
  <c r="J261" i="5"/>
  <c r="I261" i="5"/>
  <c r="N260" i="5"/>
  <c r="M260" i="5"/>
  <c r="L260" i="5"/>
  <c r="K260" i="5"/>
  <c r="J260" i="5"/>
  <c r="I260" i="5"/>
  <c r="N259" i="5"/>
  <c r="M259" i="5"/>
  <c r="L259" i="5"/>
  <c r="K259" i="5"/>
  <c r="J259" i="5"/>
  <c r="I259" i="5"/>
  <c r="N258" i="5"/>
  <c r="M258" i="5"/>
  <c r="L258" i="5"/>
  <c r="K258" i="5"/>
  <c r="J258" i="5"/>
  <c r="I258" i="5"/>
  <c r="N257" i="5"/>
  <c r="M257" i="5"/>
  <c r="L257" i="5"/>
  <c r="K257" i="5"/>
  <c r="J257" i="5"/>
  <c r="I257" i="5"/>
  <c r="N256" i="5"/>
  <c r="M256" i="5"/>
  <c r="L256" i="5"/>
  <c r="K256" i="5"/>
  <c r="J256" i="5"/>
  <c r="I256" i="5"/>
  <c r="N254" i="5"/>
  <c r="M254" i="5"/>
  <c r="L254" i="5"/>
  <c r="K254" i="5"/>
  <c r="J254" i="5"/>
  <c r="I254" i="5"/>
  <c r="N253" i="5"/>
  <c r="M253" i="5"/>
  <c r="L253" i="5"/>
  <c r="K253" i="5"/>
  <c r="J253" i="5"/>
  <c r="I253" i="5"/>
  <c r="N252" i="5"/>
  <c r="M252" i="5"/>
  <c r="L252" i="5"/>
  <c r="K252" i="5"/>
  <c r="J252" i="5"/>
  <c r="I252" i="5"/>
  <c r="N251" i="5"/>
  <c r="M251" i="5"/>
  <c r="L251" i="5"/>
  <c r="K251" i="5"/>
  <c r="J251" i="5"/>
  <c r="I251" i="5"/>
  <c r="N250" i="5"/>
  <c r="M250" i="5"/>
  <c r="L250" i="5"/>
  <c r="K250" i="5"/>
  <c r="J250" i="5"/>
  <c r="I250" i="5"/>
  <c r="N249" i="5"/>
  <c r="M249" i="5"/>
  <c r="L249" i="5"/>
  <c r="K249" i="5"/>
  <c r="J249" i="5"/>
  <c r="I249" i="5"/>
  <c r="N248" i="5"/>
  <c r="M248" i="5"/>
  <c r="L248" i="5"/>
  <c r="K248" i="5"/>
  <c r="J248" i="5"/>
  <c r="I248" i="5"/>
  <c r="N247" i="5"/>
  <c r="M247" i="5"/>
  <c r="L247" i="5"/>
  <c r="K247" i="5"/>
  <c r="J247" i="5"/>
  <c r="I247" i="5"/>
  <c r="N246" i="5"/>
  <c r="M246" i="5"/>
  <c r="L246" i="5"/>
  <c r="K246" i="5"/>
  <c r="J246" i="5"/>
  <c r="I246" i="5"/>
  <c r="N245" i="5"/>
  <c r="M245" i="5"/>
  <c r="L245" i="5"/>
  <c r="K245" i="5"/>
  <c r="J245" i="5"/>
  <c r="I245" i="5"/>
  <c r="N244" i="5"/>
  <c r="M244" i="5"/>
  <c r="N243" i="5"/>
  <c r="M243" i="5"/>
  <c r="L243" i="5"/>
  <c r="K243" i="5"/>
  <c r="J243" i="5"/>
  <c r="I243" i="5"/>
  <c r="N242" i="5"/>
  <c r="M242" i="5"/>
  <c r="L242" i="5"/>
  <c r="K242" i="5"/>
  <c r="J242" i="5"/>
  <c r="I242" i="5"/>
  <c r="N241" i="5"/>
  <c r="M241" i="5"/>
  <c r="L241" i="5"/>
  <c r="K241" i="5"/>
  <c r="J241" i="5"/>
  <c r="I241" i="5"/>
  <c r="N240" i="5"/>
  <c r="M240" i="5"/>
  <c r="L240" i="5"/>
  <c r="K240" i="5"/>
  <c r="J240" i="5"/>
  <c r="I240" i="5"/>
  <c r="N239" i="5"/>
  <c r="M239" i="5"/>
  <c r="L239" i="5"/>
  <c r="K239" i="5"/>
  <c r="J239" i="5"/>
  <c r="I239" i="5"/>
  <c r="N238" i="5"/>
  <c r="M238" i="5"/>
  <c r="L238" i="5"/>
  <c r="K238" i="5"/>
  <c r="J238" i="5"/>
  <c r="I238" i="5"/>
  <c r="N237" i="5"/>
  <c r="M237" i="5"/>
  <c r="L237" i="5"/>
  <c r="K237" i="5"/>
  <c r="J237" i="5"/>
  <c r="I237" i="5"/>
  <c r="N236" i="5"/>
  <c r="M236" i="5"/>
  <c r="L236" i="5"/>
  <c r="K236" i="5"/>
  <c r="J236" i="5"/>
  <c r="I236" i="5"/>
  <c r="N235" i="5"/>
  <c r="M235" i="5"/>
  <c r="L235" i="5"/>
  <c r="K235" i="5"/>
  <c r="J235" i="5"/>
  <c r="I235" i="5"/>
  <c r="N234" i="5"/>
  <c r="M234" i="5"/>
  <c r="L234" i="5"/>
  <c r="K234" i="5"/>
  <c r="J234" i="5"/>
  <c r="I234" i="5"/>
  <c r="N233" i="5"/>
  <c r="M233" i="5"/>
  <c r="N232" i="5"/>
  <c r="M232" i="5"/>
  <c r="L232" i="5"/>
  <c r="K232" i="5"/>
  <c r="J232" i="5"/>
  <c r="I232" i="5"/>
  <c r="N231" i="5"/>
  <c r="M231" i="5"/>
  <c r="L231" i="5"/>
  <c r="K231" i="5"/>
  <c r="J231" i="5"/>
  <c r="I231" i="5"/>
  <c r="N230" i="5"/>
  <c r="M230" i="5"/>
  <c r="L230" i="5"/>
  <c r="K230" i="5"/>
  <c r="J230" i="5"/>
  <c r="I230" i="5"/>
  <c r="N229" i="5"/>
  <c r="M229" i="5"/>
  <c r="L229" i="5"/>
  <c r="K229" i="5"/>
  <c r="J229" i="5"/>
  <c r="I229" i="5"/>
  <c r="N228" i="5"/>
  <c r="M228" i="5"/>
  <c r="L228" i="5"/>
  <c r="K228" i="5"/>
  <c r="J228" i="5"/>
  <c r="I228" i="5"/>
  <c r="N227" i="5"/>
  <c r="M227" i="5"/>
  <c r="L227" i="5"/>
  <c r="K227" i="5"/>
  <c r="J227" i="5"/>
  <c r="I227" i="5"/>
  <c r="N226" i="5"/>
  <c r="M226" i="5"/>
  <c r="L226" i="5"/>
  <c r="K226" i="5"/>
  <c r="J226" i="5"/>
  <c r="I226" i="5"/>
  <c r="J225" i="5"/>
  <c r="I225" i="5"/>
  <c r="H225" i="5"/>
  <c r="N225" i="5" s="1"/>
  <c r="F225" i="5"/>
  <c r="J224" i="5"/>
  <c r="I224" i="5"/>
  <c r="H224" i="5"/>
  <c r="N224" i="5" s="1"/>
  <c r="F224" i="5"/>
  <c r="J223" i="5"/>
  <c r="I223" i="5"/>
  <c r="H223" i="5"/>
  <c r="N223" i="5" s="1"/>
  <c r="F223" i="5"/>
  <c r="J222" i="5"/>
  <c r="I222" i="5"/>
  <c r="H222" i="5"/>
  <c r="N222" i="5" s="1"/>
  <c r="F222" i="5"/>
  <c r="N221" i="5"/>
  <c r="M221" i="5"/>
  <c r="L221" i="5"/>
  <c r="K221" i="5"/>
  <c r="J221" i="5"/>
  <c r="I221" i="5"/>
  <c r="F221" i="5"/>
  <c r="N220" i="5"/>
  <c r="M220" i="5"/>
  <c r="L220" i="5"/>
  <c r="K220" i="5"/>
  <c r="J220" i="5"/>
  <c r="I220" i="5"/>
  <c r="F220" i="5"/>
  <c r="N219" i="5"/>
  <c r="M219" i="5"/>
  <c r="L219" i="5"/>
  <c r="K219" i="5"/>
  <c r="J219" i="5"/>
  <c r="I219" i="5"/>
  <c r="F219" i="5"/>
  <c r="M218" i="5"/>
  <c r="J218" i="5"/>
  <c r="I218" i="5"/>
  <c r="H218" i="5"/>
  <c r="L218" i="5" s="1"/>
  <c r="F218" i="5"/>
  <c r="M217" i="5"/>
  <c r="J217" i="5"/>
  <c r="I217" i="5"/>
  <c r="H217" i="5"/>
  <c r="L217" i="5" s="1"/>
  <c r="F217" i="5"/>
  <c r="N216" i="5"/>
  <c r="M216" i="5"/>
  <c r="L216" i="5"/>
  <c r="K216" i="5"/>
  <c r="J216" i="5"/>
  <c r="I216" i="5"/>
  <c r="H215" i="5"/>
  <c r="K215" i="5" s="1"/>
  <c r="F215" i="5"/>
  <c r="N214" i="5"/>
  <c r="M214" i="5"/>
  <c r="L214" i="5"/>
  <c r="K214" i="5"/>
  <c r="F214" i="5"/>
  <c r="J213" i="5"/>
  <c r="I213" i="5"/>
  <c r="H213" i="5"/>
  <c r="N213" i="5" s="1"/>
  <c r="F213" i="5"/>
  <c r="M212" i="5"/>
  <c r="J212" i="5"/>
  <c r="I212" i="5"/>
  <c r="H212" i="5"/>
  <c r="N212" i="5" s="1"/>
  <c r="F212" i="5"/>
  <c r="M211" i="5"/>
  <c r="J211" i="5"/>
  <c r="I211" i="5"/>
  <c r="H211" i="5"/>
  <c r="N211" i="5" s="1"/>
  <c r="F211" i="5"/>
  <c r="N210" i="5"/>
  <c r="M210" i="5"/>
  <c r="L210" i="5"/>
  <c r="K210" i="5"/>
  <c r="J210" i="5"/>
  <c r="I210" i="5"/>
  <c r="F210" i="5"/>
  <c r="N209" i="5"/>
  <c r="M209" i="5"/>
  <c r="N208" i="5"/>
  <c r="M208" i="5"/>
  <c r="L208" i="5"/>
  <c r="F208" i="5"/>
  <c r="N207" i="5"/>
  <c r="M207" i="5"/>
  <c r="L207" i="5"/>
  <c r="F207" i="5"/>
  <c r="N206" i="5"/>
  <c r="M206" i="5"/>
  <c r="L206" i="5"/>
  <c r="K206" i="5"/>
  <c r="J206" i="5"/>
  <c r="I206" i="5"/>
  <c r="F206" i="5"/>
  <c r="N205" i="5"/>
  <c r="M205" i="5"/>
  <c r="L205" i="5"/>
  <c r="K205" i="5"/>
  <c r="J205" i="5"/>
  <c r="I205" i="5"/>
  <c r="F205" i="5"/>
  <c r="M204" i="5"/>
  <c r="L204" i="5"/>
  <c r="J204" i="5"/>
  <c r="I204" i="5"/>
  <c r="H204" i="5"/>
  <c r="K204" i="5" s="1"/>
  <c r="F204" i="5"/>
  <c r="N203" i="5"/>
  <c r="M203" i="5"/>
  <c r="L203" i="5"/>
  <c r="K203" i="5"/>
  <c r="J203" i="5"/>
  <c r="I203" i="5"/>
  <c r="F203" i="5"/>
  <c r="N202" i="5"/>
  <c r="M202" i="5"/>
  <c r="L202" i="5"/>
  <c r="K202" i="5"/>
  <c r="J202" i="5"/>
  <c r="I202" i="5"/>
  <c r="F202" i="5"/>
  <c r="N201" i="5"/>
  <c r="M201" i="5"/>
  <c r="L201" i="5"/>
  <c r="K201" i="5"/>
  <c r="J201" i="5"/>
  <c r="I201" i="5"/>
  <c r="F201" i="5"/>
  <c r="N200" i="5"/>
  <c r="M200" i="5"/>
  <c r="L200" i="5"/>
  <c r="K200" i="5"/>
  <c r="J200" i="5"/>
  <c r="I200" i="5"/>
  <c r="F200" i="5"/>
  <c r="N199" i="5"/>
  <c r="M199" i="5"/>
  <c r="L199" i="5"/>
  <c r="K199" i="5"/>
  <c r="J199" i="5"/>
  <c r="I199" i="5"/>
  <c r="F199" i="5"/>
  <c r="N198" i="5"/>
  <c r="M198" i="5"/>
  <c r="L198" i="5"/>
  <c r="K198" i="5"/>
  <c r="J198" i="5"/>
  <c r="I198" i="5"/>
  <c r="F198" i="5"/>
  <c r="N197" i="5"/>
  <c r="J197" i="5"/>
  <c r="I197" i="5"/>
  <c r="H197" i="5"/>
  <c r="M197" i="5" s="1"/>
  <c r="F197" i="5"/>
  <c r="N196" i="5"/>
  <c r="M196" i="5"/>
  <c r="L196" i="5"/>
  <c r="K196" i="5"/>
  <c r="J196" i="5"/>
  <c r="I196" i="5"/>
  <c r="F196" i="5"/>
  <c r="N195" i="5"/>
  <c r="M195" i="5"/>
  <c r="L195" i="5"/>
  <c r="K195" i="5"/>
  <c r="J195" i="5"/>
  <c r="I195" i="5"/>
  <c r="F195" i="5"/>
  <c r="N194" i="5"/>
  <c r="M194" i="5"/>
  <c r="L194" i="5"/>
  <c r="K194" i="5"/>
  <c r="J194" i="5"/>
  <c r="I194" i="5"/>
  <c r="F194" i="5"/>
  <c r="J193" i="5"/>
  <c r="I193" i="5"/>
  <c r="H193" i="5"/>
  <c r="L193" i="5" s="1"/>
  <c r="F193" i="5"/>
  <c r="N192" i="5"/>
  <c r="M192" i="5"/>
  <c r="L192" i="5"/>
  <c r="K192" i="5"/>
  <c r="J192" i="5"/>
  <c r="I192" i="5"/>
  <c r="F192" i="5"/>
  <c r="J191" i="5"/>
  <c r="I191" i="5"/>
  <c r="H191" i="5"/>
  <c r="K191" i="5" s="1"/>
  <c r="F191" i="5"/>
  <c r="N190" i="5"/>
  <c r="M190" i="5"/>
  <c r="L190" i="5"/>
  <c r="K190" i="5"/>
  <c r="J190" i="5"/>
  <c r="I190" i="5"/>
  <c r="F190" i="5"/>
  <c r="N189" i="5"/>
  <c r="M189" i="5"/>
  <c r="L189" i="5"/>
  <c r="K189" i="5"/>
  <c r="J189" i="5"/>
  <c r="I189" i="5"/>
  <c r="H189" i="5"/>
  <c r="F189" i="5"/>
  <c r="N188" i="5"/>
  <c r="L188" i="5"/>
  <c r="K188" i="5"/>
  <c r="I188" i="5"/>
  <c r="N187" i="5"/>
  <c r="L187" i="5"/>
  <c r="K187" i="5"/>
  <c r="I187" i="5"/>
  <c r="N186" i="5"/>
  <c r="L186" i="5"/>
  <c r="K186" i="5"/>
  <c r="I186" i="5"/>
  <c r="N185" i="5"/>
  <c r="L185" i="5"/>
  <c r="K185" i="5"/>
  <c r="I185" i="5"/>
  <c r="N184" i="5"/>
  <c r="M184" i="5"/>
  <c r="L184" i="5"/>
  <c r="K184" i="5"/>
  <c r="J184" i="5"/>
  <c r="I184" i="5"/>
  <c r="F184" i="5"/>
  <c r="N183" i="5"/>
  <c r="M183" i="5"/>
  <c r="L183" i="5"/>
  <c r="K183" i="5"/>
  <c r="J183" i="5"/>
  <c r="I183" i="5"/>
  <c r="F183" i="5"/>
  <c r="M182" i="5"/>
  <c r="L182" i="5"/>
  <c r="J182" i="5"/>
  <c r="I182" i="5"/>
  <c r="H182" i="5"/>
  <c r="N182" i="5" s="1"/>
  <c r="F182" i="5"/>
  <c r="L181" i="5"/>
  <c r="H181" i="5"/>
  <c r="N181" i="5" s="1"/>
  <c r="F181" i="5"/>
  <c r="H180" i="5"/>
  <c r="F180" i="5"/>
  <c r="J179" i="5"/>
  <c r="I179" i="5"/>
  <c r="H179" i="5"/>
  <c r="F179" i="5"/>
  <c r="J178" i="5"/>
  <c r="I178" i="5"/>
  <c r="H178" i="5"/>
  <c r="F178" i="5"/>
  <c r="N177" i="5"/>
  <c r="M177" i="5"/>
  <c r="L177" i="5"/>
  <c r="K177" i="5"/>
  <c r="J177" i="5"/>
  <c r="I177" i="5"/>
  <c r="F177" i="5"/>
  <c r="N176" i="5"/>
  <c r="M176" i="5"/>
  <c r="L176" i="5"/>
  <c r="K176" i="5"/>
  <c r="J176" i="5"/>
  <c r="I176" i="5"/>
  <c r="F176" i="5"/>
  <c r="N175" i="5"/>
  <c r="M175" i="5"/>
  <c r="L175" i="5"/>
  <c r="K175" i="5"/>
  <c r="J175" i="5"/>
  <c r="I175" i="5"/>
  <c r="F175" i="5"/>
  <c r="N174" i="5"/>
  <c r="M174" i="5"/>
  <c r="L174" i="5"/>
  <c r="K174" i="5"/>
  <c r="J174" i="5"/>
  <c r="I174" i="5"/>
  <c r="F174" i="5"/>
  <c r="N173" i="5"/>
  <c r="M173" i="5"/>
  <c r="L173" i="5"/>
  <c r="K173" i="5"/>
  <c r="J173" i="5"/>
  <c r="I173" i="5"/>
  <c r="F173" i="5"/>
  <c r="N172" i="5"/>
  <c r="M172" i="5"/>
  <c r="L172" i="5"/>
  <c r="K172" i="5"/>
  <c r="J172" i="5"/>
  <c r="I172" i="5"/>
  <c r="F172" i="5"/>
  <c r="M171" i="5"/>
  <c r="J171" i="5"/>
  <c r="I171" i="5"/>
  <c r="H171" i="5"/>
  <c r="N171" i="5" s="1"/>
  <c r="F171" i="5"/>
  <c r="M170" i="5"/>
  <c r="J170" i="5"/>
  <c r="I170" i="5"/>
  <c r="H170" i="5"/>
  <c r="N170" i="5" s="1"/>
  <c r="F170" i="5"/>
  <c r="M169" i="5"/>
  <c r="J169" i="5"/>
  <c r="I169" i="5"/>
  <c r="H169" i="5"/>
  <c r="N169" i="5" s="1"/>
  <c r="F169" i="5"/>
  <c r="N168" i="5"/>
  <c r="M168" i="5"/>
  <c r="L168" i="5"/>
  <c r="K168" i="5"/>
  <c r="J168" i="5"/>
  <c r="I168" i="5"/>
  <c r="F168" i="5"/>
  <c r="N167" i="5"/>
  <c r="M167" i="5"/>
  <c r="L167" i="5"/>
  <c r="K167" i="5"/>
  <c r="J167" i="5"/>
  <c r="I167" i="5"/>
  <c r="F167" i="5"/>
  <c r="J166" i="5"/>
  <c r="I166" i="5"/>
  <c r="H166" i="5"/>
  <c r="F166" i="5"/>
  <c r="K165" i="5"/>
  <c r="J165" i="5"/>
  <c r="I165" i="5"/>
  <c r="H165" i="5"/>
  <c r="F165" i="5"/>
  <c r="J164" i="5"/>
  <c r="I164" i="5"/>
  <c r="H164" i="5"/>
  <c r="F164" i="5"/>
  <c r="N163" i="5"/>
  <c r="M163" i="5"/>
  <c r="L163" i="5"/>
  <c r="K163" i="5"/>
  <c r="J163" i="5"/>
  <c r="I163" i="5"/>
  <c r="F163" i="5"/>
  <c r="N162" i="5"/>
  <c r="M162" i="5"/>
  <c r="L162" i="5"/>
  <c r="K162" i="5"/>
  <c r="J162" i="5"/>
  <c r="I162" i="5"/>
  <c r="F162" i="5"/>
  <c r="N161" i="5"/>
  <c r="M161" i="5"/>
  <c r="L161" i="5"/>
  <c r="K161" i="5"/>
  <c r="J161" i="5"/>
  <c r="I161" i="5"/>
  <c r="F161" i="5"/>
  <c r="N160" i="5"/>
  <c r="M160" i="5"/>
  <c r="L160" i="5"/>
  <c r="K160" i="5"/>
  <c r="J160" i="5"/>
  <c r="I160" i="5"/>
  <c r="F160" i="5"/>
  <c r="M159" i="5"/>
  <c r="L159" i="5"/>
  <c r="J159" i="5"/>
  <c r="I159" i="5"/>
  <c r="H159" i="5"/>
  <c r="N159" i="5" s="1"/>
  <c r="F159" i="5"/>
  <c r="M158" i="5"/>
  <c r="L158" i="5"/>
  <c r="J158" i="5"/>
  <c r="I158" i="5"/>
  <c r="H158" i="5"/>
  <c r="N158" i="5" s="1"/>
  <c r="F158" i="5"/>
  <c r="M157" i="5"/>
  <c r="L157" i="5"/>
  <c r="J157" i="5"/>
  <c r="I157" i="5"/>
  <c r="H157" i="5"/>
  <c r="N157" i="5" s="1"/>
  <c r="F157" i="5"/>
  <c r="M156" i="5"/>
  <c r="L156" i="5"/>
  <c r="J156" i="5"/>
  <c r="I156" i="5"/>
  <c r="H156" i="5"/>
  <c r="N156" i="5" s="1"/>
  <c r="F156" i="5"/>
  <c r="M155" i="5"/>
  <c r="L155" i="5"/>
  <c r="J155" i="5"/>
  <c r="I155" i="5"/>
  <c r="H155" i="5"/>
  <c r="N155" i="5" s="1"/>
  <c r="F155" i="5"/>
  <c r="H154" i="5"/>
  <c r="F154" i="5"/>
  <c r="M153" i="5"/>
  <c r="J153" i="5"/>
  <c r="I153" i="5"/>
  <c r="H153" i="5"/>
  <c r="F153" i="5"/>
  <c r="J152" i="5"/>
  <c r="I152" i="5"/>
  <c r="H152" i="5"/>
  <c r="F152" i="5"/>
  <c r="M151" i="5"/>
  <c r="J151" i="5"/>
  <c r="I151" i="5"/>
  <c r="H151" i="5"/>
  <c r="F151" i="5"/>
  <c r="J150" i="5"/>
  <c r="I150" i="5"/>
  <c r="H150" i="5"/>
  <c r="M150" i="5" s="1"/>
  <c r="F150" i="5"/>
  <c r="M149" i="5"/>
  <c r="J149" i="5"/>
  <c r="I149" i="5"/>
  <c r="H149" i="5"/>
  <c r="F149" i="5"/>
  <c r="M148" i="5"/>
  <c r="J148" i="5"/>
  <c r="I148" i="5"/>
  <c r="H148" i="5"/>
  <c r="F148" i="5"/>
  <c r="J147" i="5"/>
  <c r="I147" i="5"/>
  <c r="H147" i="5"/>
  <c r="F147" i="5"/>
  <c r="J146" i="5"/>
  <c r="I146" i="5"/>
  <c r="H146" i="5"/>
  <c r="F146" i="5"/>
  <c r="M145" i="5"/>
  <c r="J145" i="5"/>
  <c r="I145" i="5"/>
  <c r="H145" i="5"/>
  <c r="F145" i="5"/>
  <c r="J144" i="5"/>
  <c r="I144" i="5"/>
  <c r="H144" i="5"/>
  <c r="F144" i="5"/>
  <c r="M143" i="5"/>
  <c r="J143" i="5"/>
  <c r="I143" i="5"/>
  <c r="H143" i="5"/>
  <c r="F143" i="5"/>
  <c r="J142" i="5"/>
  <c r="I142" i="5"/>
  <c r="H142" i="5"/>
  <c r="M142" i="5" s="1"/>
  <c r="F142" i="5"/>
  <c r="M141" i="5"/>
  <c r="J141" i="5"/>
  <c r="I141" i="5"/>
  <c r="H141" i="5"/>
  <c r="F141" i="5"/>
  <c r="M140" i="5"/>
  <c r="J140" i="5"/>
  <c r="I140" i="5"/>
  <c r="H140" i="5"/>
  <c r="F140" i="5"/>
  <c r="J139" i="5"/>
  <c r="I139" i="5"/>
  <c r="H139" i="5"/>
  <c r="F139" i="5"/>
  <c r="K138" i="5"/>
  <c r="J138" i="5"/>
  <c r="I138" i="5"/>
  <c r="H138" i="5"/>
  <c r="F138" i="5"/>
  <c r="M137" i="5"/>
  <c r="K137" i="5"/>
  <c r="J137" i="5"/>
  <c r="I137" i="5"/>
  <c r="H137" i="5"/>
  <c r="F137" i="5"/>
  <c r="N136" i="5"/>
  <c r="M136" i="5"/>
  <c r="L136" i="5"/>
  <c r="K136" i="5"/>
  <c r="J136" i="5"/>
  <c r="I136" i="5"/>
  <c r="F136" i="5"/>
  <c r="N135" i="5"/>
  <c r="M135" i="5"/>
  <c r="L135" i="5"/>
  <c r="K135" i="5"/>
  <c r="J135" i="5"/>
  <c r="I135" i="5"/>
  <c r="F135" i="5"/>
  <c r="J134" i="5"/>
  <c r="I134" i="5"/>
  <c r="H134" i="5"/>
  <c r="F134" i="5"/>
  <c r="K133" i="5"/>
  <c r="J133" i="5"/>
  <c r="I133" i="5"/>
  <c r="H133" i="5"/>
  <c r="F133" i="5"/>
  <c r="N132" i="5"/>
  <c r="K132" i="5"/>
  <c r="J132" i="5"/>
  <c r="I132" i="5"/>
  <c r="H132" i="5"/>
  <c r="F132" i="5"/>
  <c r="N131" i="5"/>
  <c r="K131" i="5"/>
  <c r="J131" i="5"/>
  <c r="I131" i="5"/>
  <c r="H131" i="5"/>
  <c r="F131" i="5"/>
  <c r="N130" i="5"/>
  <c r="M130" i="5"/>
  <c r="L130" i="5"/>
  <c r="K130" i="5"/>
  <c r="J130" i="5"/>
  <c r="I130" i="5"/>
  <c r="F130" i="5"/>
  <c r="M129" i="5"/>
  <c r="J129" i="5"/>
  <c r="I129" i="5"/>
  <c r="H129" i="5"/>
  <c r="F129" i="5"/>
  <c r="M128" i="5"/>
  <c r="J128" i="5"/>
  <c r="I128" i="5"/>
  <c r="H128" i="5"/>
  <c r="F128" i="5"/>
  <c r="J127" i="5"/>
  <c r="I127" i="5"/>
  <c r="H127" i="5"/>
  <c r="F127" i="5"/>
  <c r="N126" i="5"/>
  <c r="M126" i="5"/>
  <c r="L126" i="5"/>
  <c r="K126" i="5"/>
  <c r="J126" i="5"/>
  <c r="I126" i="5"/>
  <c r="F126" i="5"/>
  <c r="N125" i="5"/>
  <c r="L125" i="5"/>
  <c r="J125" i="5"/>
  <c r="I125" i="5"/>
  <c r="H125" i="5"/>
  <c r="M125" i="5" s="1"/>
  <c r="F125" i="5"/>
  <c r="N124" i="5"/>
  <c r="L124" i="5"/>
  <c r="J124" i="5"/>
  <c r="I124" i="5"/>
  <c r="H124" i="5"/>
  <c r="M124" i="5" s="1"/>
  <c r="F124" i="5"/>
  <c r="N123" i="5"/>
  <c r="L123" i="5"/>
  <c r="J123" i="5"/>
  <c r="I123" i="5"/>
  <c r="H123" i="5"/>
  <c r="M123" i="5" s="1"/>
  <c r="F123" i="5"/>
  <c r="N122" i="5"/>
  <c r="M122" i="5"/>
  <c r="L122" i="5"/>
  <c r="K122" i="5"/>
  <c r="J122" i="5"/>
  <c r="I122" i="5"/>
  <c r="F122" i="5"/>
  <c r="J121" i="5"/>
  <c r="I121" i="5"/>
  <c r="H121" i="5"/>
  <c r="L121" i="5" s="1"/>
  <c r="F121" i="5"/>
  <c r="N120" i="5"/>
  <c r="M120" i="5"/>
  <c r="L120" i="5"/>
  <c r="K120" i="5"/>
  <c r="J120" i="5"/>
  <c r="I120" i="5"/>
  <c r="F120" i="5"/>
  <c r="M119" i="5"/>
  <c r="L119" i="5"/>
  <c r="J119" i="5"/>
  <c r="I119" i="5"/>
  <c r="H119" i="5"/>
  <c r="N119" i="5" s="1"/>
  <c r="F119" i="5"/>
  <c r="N118" i="5"/>
  <c r="M118" i="5"/>
  <c r="N117" i="5"/>
  <c r="L117" i="5"/>
  <c r="J117" i="5"/>
  <c r="I117" i="5"/>
  <c r="H117" i="5"/>
  <c r="M117" i="5" s="1"/>
  <c r="F117" i="5"/>
  <c r="N116" i="5"/>
  <c r="L116" i="5"/>
  <c r="J116" i="5"/>
  <c r="I116" i="5"/>
  <c r="H116" i="5"/>
  <c r="M116" i="5" s="1"/>
  <c r="F116" i="5"/>
  <c r="N115" i="5"/>
  <c r="L115" i="5"/>
  <c r="J115" i="5"/>
  <c r="I115" i="5"/>
  <c r="H115" i="5"/>
  <c r="M115" i="5" s="1"/>
  <c r="F115" i="5"/>
  <c r="N114" i="5"/>
  <c r="L114" i="5"/>
  <c r="J114" i="5"/>
  <c r="I114" i="5"/>
  <c r="H114" i="5"/>
  <c r="M114" i="5" s="1"/>
  <c r="F114" i="5"/>
  <c r="N113" i="5"/>
  <c r="L113" i="5"/>
  <c r="J113" i="5"/>
  <c r="I113" i="5"/>
  <c r="H113" i="5"/>
  <c r="M113" i="5" s="1"/>
  <c r="F113" i="5"/>
  <c r="N112" i="5"/>
  <c r="L112" i="5"/>
  <c r="J112" i="5"/>
  <c r="I112" i="5"/>
  <c r="H112" i="5"/>
  <c r="M112" i="5" s="1"/>
  <c r="F112" i="5"/>
  <c r="N111" i="5"/>
  <c r="L111" i="5"/>
  <c r="J111" i="5"/>
  <c r="I111" i="5"/>
  <c r="H111" i="5"/>
  <c r="M111" i="5" s="1"/>
  <c r="F111" i="5"/>
  <c r="N110" i="5"/>
  <c r="L110" i="5"/>
  <c r="J110" i="5"/>
  <c r="I110" i="5"/>
  <c r="H110" i="5"/>
  <c r="M110" i="5" s="1"/>
  <c r="F110" i="5"/>
  <c r="N109" i="5"/>
  <c r="M109" i="5"/>
  <c r="K108" i="5"/>
  <c r="J108" i="5"/>
  <c r="I108" i="5"/>
  <c r="H108" i="5"/>
  <c r="F108" i="5"/>
  <c r="N107" i="5"/>
  <c r="K107" i="5"/>
  <c r="J107" i="5"/>
  <c r="I107" i="5"/>
  <c r="H107" i="5"/>
  <c r="F107" i="5"/>
  <c r="N106" i="5"/>
  <c r="K106" i="5"/>
  <c r="J106" i="5"/>
  <c r="I106" i="5"/>
  <c r="H106" i="5"/>
  <c r="F106" i="5"/>
  <c r="J105" i="5"/>
  <c r="I105" i="5"/>
  <c r="H105" i="5"/>
  <c r="F105" i="5"/>
  <c r="N104" i="5"/>
  <c r="M104" i="5"/>
  <c r="L104" i="5"/>
  <c r="K104" i="5"/>
  <c r="J104" i="5"/>
  <c r="I104" i="5"/>
  <c r="F104" i="5"/>
  <c r="M103" i="5"/>
  <c r="J103" i="5"/>
  <c r="I103" i="5"/>
  <c r="H103" i="5"/>
  <c r="F103" i="5"/>
  <c r="J102" i="5"/>
  <c r="I102" i="5"/>
  <c r="H102" i="5"/>
  <c r="M102" i="5" s="1"/>
  <c r="F102" i="5"/>
  <c r="N100" i="5"/>
  <c r="M100" i="5"/>
  <c r="L100" i="5"/>
  <c r="K100" i="5"/>
  <c r="J100" i="5"/>
  <c r="I100" i="5"/>
  <c r="F100" i="5"/>
  <c r="N99" i="5"/>
  <c r="L99" i="5"/>
  <c r="J99" i="5"/>
  <c r="I99" i="5"/>
  <c r="H99" i="5"/>
  <c r="M99" i="5" s="1"/>
  <c r="F99" i="5"/>
  <c r="N98" i="5"/>
  <c r="L98" i="5"/>
  <c r="J98" i="5"/>
  <c r="I98" i="5"/>
  <c r="H98" i="5"/>
  <c r="M98" i="5" s="1"/>
  <c r="F98" i="5"/>
  <c r="N97" i="5"/>
  <c r="L97" i="5"/>
  <c r="J97" i="5"/>
  <c r="I97" i="5"/>
  <c r="H97" i="5"/>
  <c r="M97" i="5" s="1"/>
  <c r="F97" i="5"/>
  <c r="N96" i="5"/>
  <c r="L96" i="5"/>
  <c r="J96" i="5"/>
  <c r="I96" i="5"/>
  <c r="H96" i="5"/>
  <c r="M96" i="5" s="1"/>
  <c r="F96" i="5"/>
  <c r="N95" i="5"/>
  <c r="L95" i="5"/>
  <c r="J95" i="5"/>
  <c r="I95" i="5"/>
  <c r="H95" i="5"/>
  <c r="M95" i="5" s="1"/>
  <c r="F95" i="5"/>
  <c r="N94" i="5"/>
  <c r="L94" i="5"/>
  <c r="J94" i="5"/>
  <c r="I94" i="5"/>
  <c r="H94" i="5"/>
  <c r="M94" i="5" s="1"/>
  <c r="F94" i="5"/>
  <c r="N93" i="5"/>
  <c r="L93" i="5"/>
  <c r="J93" i="5"/>
  <c r="I93" i="5"/>
  <c r="H93" i="5"/>
  <c r="M93" i="5" s="1"/>
  <c r="F93" i="5"/>
  <c r="N92" i="5"/>
  <c r="L92" i="5"/>
  <c r="J92" i="5"/>
  <c r="I92" i="5"/>
  <c r="H92" i="5"/>
  <c r="M92" i="5" s="1"/>
  <c r="F92" i="5"/>
  <c r="N91" i="5"/>
  <c r="L91" i="5"/>
  <c r="J91" i="5"/>
  <c r="I91" i="5"/>
  <c r="H91" i="5"/>
  <c r="M91" i="5" s="1"/>
  <c r="F91" i="5"/>
  <c r="N90" i="5"/>
  <c r="M90" i="5"/>
  <c r="K89" i="5"/>
  <c r="J89" i="5"/>
  <c r="I89" i="5"/>
  <c r="H89" i="5"/>
  <c r="F89" i="5"/>
  <c r="N88" i="5"/>
  <c r="M88" i="5"/>
  <c r="L88" i="5"/>
  <c r="K88" i="5"/>
  <c r="J88" i="5"/>
  <c r="I88" i="5"/>
  <c r="F88" i="5"/>
  <c r="N87" i="5"/>
  <c r="M87" i="5"/>
  <c r="L87" i="5"/>
  <c r="K87" i="5"/>
  <c r="J87" i="5"/>
  <c r="I87" i="5"/>
  <c r="F87" i="5"/>
  <c r="N86" i="5"/>
  <c r="M86" i="5"/>
  <c r="L86" i="5"/>
  <c r="K86" i="5"/>
  <c r="J86" i="5"/>
  <c r="I86" i="5"/>
  <c r="F86" i="5"/>
  <c r="N85" i="5"/>
  <c r="M85" i="5"/>
  <c r="L85" i="5"/>
  <c r="K85" i="5"/>
  <c r="J85" i="5"/>
  <c r="I85" i="5"/>
  <c r="F85" i="5"/>
  <c r="N84" i="5"/>
  <c r="M84" i="5"/>
  <c r="L84" i="5"/>
  <c r="K84" i="5"/>
  <c r="J84" i="5"/>
  <c r="I84" i="5"/>
  <c r="F84" i="5"/>
  <c r="N83" i="5"/>
  <c r="M83" i="5"/>
  <c r="L83" i="5"/>
  <c r="K83" i="5"/>
  <c r="J83" i="5"/>
  <c r="I83" i="5"/>
  <c r="F83" i="5"/>
  <c r="N82" i="5"/>
  <c r="M82" i="5"/>
  <c r="L82" i="5"/>
  <c r="K82" i="5"/>
  <c r="J82" i="5"/>
  <c r="I82" i="5"/>
  <c r="F82" i="5"/>
  <c r="N81" i="5"/>
  <c r="M81" i="5"/>
  <c r="L81" i="5"/>
  <c r="K81" i="5"/>
  <c r="J81" i="5"/>
  <c r="I81" i="5"/>
  <c r="F81" i="5"/>
  <c r="N80" i="5"/>
  <c r="K80" i="5"/>
  <c r="J80" i="5"/>
  <c r="I80" i="5"/>
  <c r="H80" i="5"/>
  <c r="F80" i="5"/>
  <c r="N79" i="5"/>
  <c r="K79" i="5"/>
  <c r="J79" i="5"/>
  <c r="I79" i="5"/>
  <c r="H79" i="5"/>
  <c r="F79" i="5"/>
  <c r="N78" i="5"/>
  <c r="M78" i="5"/>
  <c r="L78" i="5"/>
  <c r="K78" i="5"/>
  <c r="J78" i="5"/>
  <c r="I78" i="5"/>
  <c r="F78" i="5"/>
  <c r="N77" i="5"/>
  <c r="M77" i="5"/>
  <c r="L77" i="5"/>
  <c r="K77" i="5"/>
  <c r="J77" i="5"/>
  <c r="I77" i="5"/>
  <c r="F77" i="5"/>
  <c r="N76" i="5"/>
  <c r="M76" i="5"/>
  <c r="L76" i="5"/>
  <c r="K76" i="5"/>
  <c r="J76" i="5"/>
  <c r="I76" i="5"/>
  <c r="F76" i="5"/>
  <c r="N75" i="5"/>
  <c r="K75" i="5"/>
  <c r="J75" i="5"/>
  <c r="I75" i="5"/>
  <c r="H75" i="5"/>
  <c r="L75" i="5" s="1"/>
  <c r="F75" i="5"/>
  <c r="N74" i="5"/>
  <c r="M74" i="5"/>
  <c r="L74" i="5"/>
  <c r="K74" i="5"/>
  <c r="J74" i="5"/>
  <c r="I74" i="5"/>
  <c r="F74" i="5"/>
  <c r="M73" i="5"/>
  <c r="L73" i="5"/>
  <c r="J73" i="5"/>
  <c r="I73" i="5"/>
  <c r="H73" i="5"/>
  <c r="N73" i="5" s="1"/>
  <c r="F73" i="5"/>
  <c r="M72" i="5"/>
  <c r="L72" i="5"/>
  <c r="J72" i="5"/>
  <c r="I72" i="5"/>
  <c r="H72" i="5"/>
  <c r="N72" i="5" s="1"/>
  <c r="F72" i="5"/>
  <c r="M71" i="5"/>
  <c r="L71" i="5"/>
  <c r="J71" i="5"/>
  <c r="I71" i="5"/>
  <c r="H71" i="5"/>
  <c r="N71" i="5" s="1"/>
  <c r="F71" i="5"/>
  <c r="M70" i="5"/>
  <c r="H70" i="5"/>
  <c r="F70" i="5"/>
  <c r="N69" i="5"/>
  <c r="M69" i="5"/>
  <c r="L69" i="5"/>
  <c r="K69" i="5"/>
  <c r="J69" i="5"/>
  <c r="I69" i="5"/>
  <c r="F69" i="5"/>
  <c r="H68" i="5"/>
  <c r="F68" i="5"/>
  <c r="N67" i="5"/>
  <c r="M67" i="5"/>
  <c r="L67" i="5"/>
  <c r="F67" i="5"/>
  <c r="N66" i="5"/>
  <c r="M66" i="5"/>
  <c r="L66" i="5"/>
  <c r="K66" i="5"/>
  <c r="J66" i="5"/>
  <c r="I66" i="5"/>
  <c r="H66" i="5"/>
  <c r="F66" i="5"/>
  <c r="N65" i="5"/>
  <c r="M65" i="5"/>
  <c r="L65" i="5"/>
  <c r="K65" i="5"/>
  <c r="J65" i="5"/>
  <c r="I65" i="5"/>
  <c r="H65" i="5"/>
  <c r="F65" i="5"/>
  <c r="N64" i="5"/>
  <c r="M64" i="5"/>
  <c r="L64" i="5"/>
  <c r="K64" i="5"/>
  <c r="J64" i="5"/>
  <c r="I64" i="5"/>
  <c r="F64" i="5"/>
  <c r="K63" i="5"/>
  <c r="J63" i="5"/>
  <c r="I63" i="5"/>
  <c r="H63" i="5"/>
  <c r="F63" i="5"/>
  <c r="N62" i="5"/>
  <c r="M62" i="5"/>
  <c r="L62" i="5"/>
  <c r="K62" i="5"/>
  <c r="J62" i="5"/>
  <c r="I62" i="5"/>
  <c r="F62" i="5"/>
  <c r="N61" i="5"/>
  <c r="M61" i="5"/>
  <c r="L61" i="5"/>
  <c r="K61" i="5"/>
  <c r="J61" i="5"/>
  <c r="I61" i="5"/>
  <c r="H61" i="5"/>
  <c r="F61" i="5"/>
  <c r="N60" i="5"/>
  <c r="M60" i="5"/>
  <c r="L60" i="5"/>
  <c r="K60" i="5"/>
  <c r="J60" i="5"/>
  <c r="I60" i="5"/>
  <c r="H60" i="5"/>
  <c r="F60" i="5"/>
  <c r="N59" i="5"/>
  <c r="M59" i="5"/>
  <c r="L59" i="5"/>
  <c r="K59" i="5"/>
  <c r="J59" i="5"/>
  <c r="I59" i="5"/>
  <c r="H59" i="5"/>
  <c r="F59" i="5"/>
  <c r="H58" i="5"/>
  <c r="F58" i="5"/>
  <c r="J57" i="5"/>
  <c r="I57" i="5"/>
  <c r="H57" i="5"/>
  <c r="F57" i="5"/>
  <c r="N56" i="5"/>
  <c r="M56" i="5"/>
  <c r="N55" i="5"/>
  <c r="M55" i="5"/>
  <c r="L55" i="5"/>
  <c r="K55" i="5"/>
  <c r="J55" i="5"/>
  <c r="I55" i="5"/>
  <c r="H55" i="5"/>
  <c r="F55" i="5"/>
  <c r="N54" i="5"/>
  <c r="M54" i="5"/>
  <c r="L54" i="5"/>
  <c r="K54" i="5"/>
  <c r="J54" i="5"/>
  <c r="I54" i="5"/>
  <c r="H54" i="5"/>
  <c r="F54" i="5"/>
  <c r="N53" i="5"/>
  <c r="M53" i="5"/>
  <c r="L53" i="5"/>
  <c r="K53" i="5"/>
  <c r="J53" i="5"/>
  <c r="I53" i="5"/>
  <c r="F53" i="5"/>
  <c r="N52" i="5"/>
  <c r="M52" i="5"/>
  <c r="L52" i="5"/>
  <c r="K52" i="5"/>
  <c r="J52" i="5"/>
  <c r="I52" i="5"/>
  <c r="F52" i="5"/>
  <c r="M51" i="5"/>
  <c r="J51" i="5"/>
  <c r="I51" i="5"/>
  <c r="H51" i="5"/>
  <c r="F51" i="5"/>
  <c r="J50" i="5"/>
  <c r="I50" i="5"/>
  <c r="H50" i="5"/>
  <c r="F50" i="5"/>
  <c r="M49" i="5"/>
  <c r="J49" i="5"/>
  <c r="I49" i="5"/>
  <c r="H49" i="5"/>
  <c r="F49" i="5"/>
  <c r="J48" i="5"/>
  <c r="I48" i="5"/>
  <c r="H48" i="5"/>
  <c r="M48" i="5" s="1"/>
  <c r="F48" i="5"/>
  <c r="M47" i="5"/>
  <c r="J47" i="5"/>
  <c r="I47" i="5"/>
  <c r="H47" i="5"/>
  <c r="F47" i="5"/>
  <c r="M46" i="5"/>
  <c r="J46" i="5"/>
  <c r="I46" i="5"/>
  <c r="H46" i="5"/>
  <c r="F46" i="5"/>
  <c r="J45" i="5"/>
  <c r="I45" i="5"/>
  <c r="H45" i="5"/>
  <c r="F45" i="5"/>
  <c r="J44" i="5"/>
  <c r="I44" i="5"/>
  <c r="H44" i="5"/>
  <c r="F44" i="5"/>
  <c r="M43" i="5"/>
  <c r="J43" i="5"/>
  <c r="I43" i="5"/>
  <c r="H43" i="5"/>
  <c r="F43" i="5"/>
  <c r="J42" i="5"/>
  <c r="I42" i="5"/>
  <c r="H42" i="5"/>
  <c r="F42" i="5"/>
  <c r="M40" i="5"/>
  <c r="J40" i="5"/>
  <c r="I40" i="5"/>
  <c r="H40" i="5"/>
  <c r="F40" i="5"/>
  <c r="J39" i="5"/>
  <c r="I39" i="5"/>
  <c r="H39" i="5"/>
  <c r="M39" i="5" s="1"/>
  <c r="F39" i="5"/>
  <c r="M38" i="5"/>
  <c r="J38" i="5"/>
  <c r="I38" i="5"/>
  <c r="H38" i="5"/>
  <c r="F38" i="5"/>
  <c r="M37" i="5"/>
  <c r="J37" i="5"/>
  <c r="I37" i="5"/>
  <c r="H37" i="5"/>
  <c r="F37" i="5"/>
  <c r="J36" i="5"/>
  <c r="I36" i="5"/>
  <c r="H36" i="5"/>
  <c r="M36" i="5" s="1"/>
  <c r="F36" i="5"/>
  <c r="J35" i="5"/>
  <c r="I35" i="5"/>
  <c r="H35" i="5"/>
  <c r="F35" i="5"/>
  <c r="M34" i="5"/>
  <c r="J34" i="5"/>
  <c r="I34" i="5"/>
  <c r="H34" i="5"/>
  <c r="F34" i="5"/>
  <c r="J32" i="5"/>
  <c r="I32" i="5"/>
  <c r="H32" i="5"/>
  <c r="F32" i="5"/>
  <c r="M31" i="5"/>
  <c r="J31" i="5"/>
  <c r="I31" i="5"/>
  <c r="H31" i="5"/>
  <c r="F31" i="5"/>
  <c r="J30" i="5"/>
  <c r="I30" i="5"/>
  <c r="H30" i="5"/>
  <c r="M30" i="5" s="1"/>
  <c r="F30" i="5"/>
  <c r="M29" i="5"/>
  <c r="J29" i="5"/>
  <c r="I29" i="5"/>
  <c r="H29" i="5"/>
  <c r="F29" i="5"/>
  <c r="M28" i="5"/>
  <c r="J28" i="5"/>
  <c r="I28" i="5"/>
  <c r="H28" i="5"/>
  <c r="F28" i="5"/>
  <c r="N27" i="5"/>
  <c r="M27" i="5"/>
  <c r="L27" i="5"/>
  <c r="K27" i="5"/>
  <c r="I27" i="5"/>
  <c r="N26" i="5"/>
  <c r="M26" i="5"/>
  <c r="L26" i="5"/>
  <c r="K26" i="5"/>
  <c r="I26" i="5"/>
  <c r="N25" i="5"/>
  <c r="M25" i="5"/>
  <c r="L25" i="5"/>
  <c r="K25" i="5"/>
  <c r="I25" i="5"/>
  <c r="N24" i="5"/>
  <c r="M24" i="5"/>
  <c r="L24" i="5"/>
  <c r="K24" i="5"/>
  <c r="I24" i="5"/>
  <c r="N23" i="5"/>
  <c r="L23" i="5"/>
  <c r="K23" i="5"/>
  <c r="J23" i="5"/>
  <c r="I23" i="5"/>
  <c r="H23" i="5"/>
  <c r="M23" i="5" s="1"/>
  <c r="F23" i="5"/>
  <c r="N22" i="5"/>
  <c r="L22" i="5"/>
  <c r="K22" i="5"/>
  <c r="J22" i="5"/>
  <c r="I22" i="5"/>
  <c r="H22" i="5"/>
  <c r="M22" i="5" s="1"/>
  <c r="F22" i="5"/>
  <c r="N21" i="5"/>
  <c r="L21" i="5"/>
  <c r="K21" i="5"/>
  <c r="J21" i="5"/>
  <c r="I21" i="5"/>
  <c r="H21" i="5"/>
  <c r="M21" i="5" s="1"/>
  <c r="F21" i="5"/>
  <c r="N20" i="5"/>
  <c r="L20" i="5"/>
  <c r="K20" i="5"/>
  <c r="J20" i="5"/>
  <c r="I20" i="5"/>
  <c r="H20" i="5"/>
  <c r="M20" i="5" s="1"/>
  <c r="F20" i="5"/>
  <c r="N19" i="5"/>
  <c r="L19" i="5"/>
  <c r="K19" i="5"/>
  <c r="J19" i="5"/>
  <c r="I19" i="5"/>
  <c r="H19" i="5"/>
  <c r="M19" i="5" s="1"/>
  <c r="F19" i="5"/>
  <c r="N18" i="5"/>
  <c r="L18" i="5"/>
  <c r="K18" i="5"/>
  <c r="J18" i="5"/>
  <c r="I18" i="5"/>
  <c r="H18" i="5"/>
  <c r="M18" i="5" s="1"/>
  <c r="F18" i="5"/>
  <c r="N17" i="5"/>
  <c r="L17" i="5"/>
  <c r="K17" i="5"/>
  <c r="J17" i="5"/>
  <c r="I17" i="5"/>
  <c r="H17" i="5"/>
  <c r="M17" i="5" s="1"/>
  <c r="F17" i="5"/>
  <c r="N16" i="5"/>
  <c r="L16" i="5"/>
  <c r="K16" i="5"/>
  <c r="J16" i="5"/>
  <c r="I16" i="5"/>
  <c r="H16" i="5"/>
  <c r="M16" i="5" s="1"/>
  <c r="F16" i="5"/>
  <c r="N15" i="5"/>
  <c r="L15" i="5"/>
  <c r="K15" i="5"/>
  <c r="J15" i="5"/>
  <c r="I15" i="5"/>
  <c r="H15" i="5"/>
  <c r="M15" i="5" s="1"/>
  <c r="F15" i="5"/>
  <c r="N14" i="5"/>
  <c r="L14" i="5"/>
  <c r="K14" i="5"/>
  <c r="J14" i="5"/>
  <c r="I14" i="5"/>
  <c r="H14" i="5"/>
  <c r="M14" i="5" s="1"/>
  <c r="F14" i="5"/>
  <c r="N13" i="5"/>
  <c r="L13" i="5"/>
  <c r="K13" i="5"/>
  <c r="J13" i="5"/>
  <c r="I13" i="5"/>
  <c r="H13" i="5"/>
  <c r="M13" i="5" s="1"/>
  <c r="F13" i="5"/>
  <c r="N12" i="5"/>
  <c r="L12" i="5"/>
  <c r="K12" i="5"/>
  <c r="J12" i="5"/>
  <c r="I12" i="5"/>
  <c r="H12" i="5"/>
  <c r="M12" i="5" s="1"/>
  <c r="F12" i="5"/>
  <c r="N11" i="5"/>
  <c r="L11" i="5"/>
  <c r="K11" i="5"/>
  <c r="J11" i="5"/>
  <c r="I11" i="5"/>
  <c r="H11" i="5"/>
  <c r="M11" i="5" s="1"/>
  <c r="F11" i="5"/>
  <c r="N10" i="5"/>
  <c r="L10" i="5"/>
  <c r="K10" i="5"/>
  <c r="J10" i="5"/>
  <c r="I10" i="5"/>
  <c r="H10" i="5"/>
  <c r="M10" i="5" s="1"/>
  <c r="F10" i="5"/>
  <c r="N9" i="5"/>
  <c r="N281" i="5" s="1"/>
  <c r="L9" i="5"/>
  <c r="K9" i="5"/>
  <c r="J9" i="5"/>
  <c r="I9" i="5"/>
  <c r="H9" i="5"/>
  <c r="M9" i="5" s="1"/>
  <c r="M281" i="5" s="1"/>
  <c r="F9" i="5"/>
  <c r="K45" i="5" l="1"/>
  <c r="N45" i="5"/>
  <c r="L45" i="5"/>
  <c r="M58" i="5"/>
  <c r="K58" i="5"/>
  <c r="N58" i="5"/>
  <c r="L105" i="5"/>
  <c r="M105" i="5"/>
  <c r="L134" i="5"/>
  <c r="M134" i="5"/>
  <c r="N139" i="5"/>
  <c r="L139" i="5"/>
  <c r="K139" i="5"/>
  <c r="N147" i="5"/>
  <c r="L147" i="5"/>
  <c r="K147" i="5"/>
  <c r="L164" i="5"/>
  <c r="M164" i="5"/>
  <c r="K32" i="5"/>
  <c r="N32" i="5"/>
  <c r="L32" i="5"/>
  <c r="K42" i="5"/>
  <c r="N42" i="5"/>
  <c r="L42" i="5"/>
  <c r="K50" i="5"/>
  <c r="N50" i="5"/>
  <c r="L50" i="5"/>
  <c r="L58" i="5"/>
  <c r="N144" i="5"/>
  <c r="L144" i="5"/>
  <c r="K144" i="5"/>
  <c r="N152" i="5"/>
  <c r="L152" i="5"/>
  <c r="K152" i="5"/>
  <c r="K29" i="5"/>
  <c r="N29" i="5"/>
  <c r="L29" i="5"/>
  <c r="K38" i="5"/>
  <c r="N38" i="5"/>
  <c r="L38" i="5"/>
  <c r="K47" i="5"/>
  <c r="N47" i="5"/>
  <c r="L47" i="5"/>
  <c r="N63" i="5"/>
  <c r="L63" i="5"/>
  <c r="L89" i="5"/>
  <c r="M89" i="5"/>
  <c r="L108" i="5"/>
  <c r="M108" i="5"/>
  <c r="K129" i="5"/>
  <c r="N129" i="5"/>
  <c r="L129" i="5"/>
  <c r="L133" i="5"/>
  <c r="M133" i="5"/>
  <c r="N138" i="5"/>
  <c r="L138" i="5"/>
  <c r="N141" i="5"/>
  <c r="L141" i="5"/>
  <c r="K141" i="5"/>
  <c r="N149" i="5"/>
  <c r="L149" i="5"/>
  <c r="K149" i="5"/>
  <c r="K127" i="5"/>
  <c r="N127" i="5"/>
  <c r="L127" i="5"/>
  <c r="K281" i="5"/>
  <c r="K286" i="5"/>
  <c r="K35" i="5"/>
  <c r="N35" i="5"/>
  <c r="L35" i="5"/>
  <c r="K44" i="5"/>
  <c r="N44" i="5"/>
  <c r="L44" i="5"/>
  <c r="M45" i="5"/>
  <c r="K57" i="5"/>
  <c r="N57" i="5"/>
  <c r="L57" i="5"/>
  <c r="M68" i="5"/>
  <c r="K68" i="5"/>
  <c r="N68" i="5"/>
  <c r="K105" i="5"/>
  <c r="M127" i="5"/>
  <c r="K134" i="5"/>
  <c r="M139" i="5"/>
  <c r="N146" i="5"/>
  <c r="L146" i="5"/>
  <c r="K146" i="5"/>
  <c r="M147" i="5"/>
  <c r="N154" i="5"/>
  <c r="M154" i="5"/>
  <c r="K154" i="5"/>
  <c r="K164" i="5"/>
  <c r="L166" i="5"/>
  <c r="N166" i="5"/>
  <c r="M166" i="5"/>
  <c r="L179" i="5"/>
  <c r="K179" i="5"/>
  <c r="N179" i="5"/>
  <c r="M179" i="5"/>
  <c r="L281" i="5"/>
  <c r="O281" i="5" s="1"/>
  <c r="L283" i="5" s="1"/>
  <c r="L286" i="5"/>
  <c r="O286" i="5" s="1"/>
  <c r="L288" i="5" s="1"/>
  <c r="K31" i="5"/>
  <c r="N31" i="5"/>
  <c r="L31" i="5"/>
  <c r="M32" i="5"/>
  <c r="K40" i="5"/>
  <c r="N40" i="5"/>
  <c r="L40" i="5"/>
  <c r="M42" i="5"/>
  <c r="K49" i="5"/>
  <c r="N49" i="5"/>
  <c r="L49" i="5"/>
  <c r="M50" i="5"/>
  <c r="L68" i="5"/>
  <c r="L80" i="5"/>
  <c r="M80" i="5"/>
  <c r="K103" i="5"/>
  <c r="N103" i="5"/>
  <c r="L103" i="5"/>
  <c r="N105" i="5"/>
  <c r="L107" i="5"/>
  <c r="M107" i="5"/>
  <c r="K121" i="5"/>
  <c r="L132" i="5"/>
  <c r="M132" i="5"/>
  <c r="N134" i="5"/>
  <c r="N137" i="5"/>
  <c r="L137" i="5"/>
  <c r="N143" i="5"/>
  <c r="L143" i="5"/>
  <c r="K143" i="5"/>
  <c r="M144" i="5"/>
  <c r="N151" i="5"/>
  <c r="L151" i="5"/>
  <c r="K151" i="5"/>
  <c r="M152" i="5"/>
  <c r="L154" i="5"/>
  <c r="N164" i="5"/>
  <c r="K36" i="5"/>
  <c r="N36" i="5"/>
  <c r="L36" i="5"/>
  <c r="K28" i="5"/>
  <c r="N28" i="5"/>
  <c r="L28" i="5"/>
  <c r="K37" i="5"/>
  <c r="N37" i="5"/>
  <c r="L37" i="5"/>
  <c r="K46" i="5"/>
  <c r="N46" i="5"/>
  <c r="L46" i="5"/>
  <c r="N70" i="5"/>
  <c r="K70" i="5"/>
  <c r="M121" i="5"/>
  <c r="K128" i="5"/>
  <c r="N128" i="5"/>
  <c r="L128" i="5"/>
  <c r="N140" i="5"/>
  <c r="L140" i="5"/>
  <c r="K140" i="5"/>
  <c r="N148" i="5"/>
  <c r="L148" i="5"/>
  <c r="K148" i="5"/>
  <c r="K34" i="5"/>
  <c r="N34" i="5"/>
  <c r="L34" i="5"/>
  <c r="M35" i="5"/>
  <c r="K43" i="5"/>
  <c r="N43" i="5"/>
  <c r="L43" i="5"/>
  <c r="M44" i="5"/>
  <c r="K51" i="5"/>
  <c r="N51" i="5"/>
  <c r="L51" i="5"/>
  <c r="M57" i="5"/>
  <c r="M63" i="5"/>
  <c r="L70" i="5"/>
  <c r="M75" i="5"/>
  <c r="L79" i="5"/>
  <c r="M79" i="5"/>
  <c r="N89" i="5"/>
  <c r="L106" i="5"/>
  <c r="M106" i="5"/>
  <c r="N108" i="5"/>
  <c r="N121" i="5"/>
  <c r="L131" i="5"/>
  <c r="M131" i="5"/>
  <c r="N133" i="5"/>
  <c r="M138" i="5"/>
  <c r="N145" i="5"/>
  <c r="L145" i="5"/>
  <c r="K145" i="5"/>
  <c r="M146" i="5"/>
  <c r="N153" i="5"/>
  <c r="L153" i="5"/>
  <c r="K153" i="5"/>
  <c r="L165" i="5"/>
  <c r="N165" i="5"/>
  <c r="M165" i="5"/>
  <c r="K166" i="5"/>
  <c r="K30" i="5"/>
  <c r="N30" i="5"/>
  <c r="L30" i="5"/>
  <c r="K39" i="5"/>
  <c r="N39" i="5"/>
  <c r="L39" i="5"/>
  <c r="K48" i="5"/>
  <c r="N48" i="5"/>
  <c r="L48" i="5"/>
  <c r="K102" i="5"/>
  <c r="N102" i="5"/>
  <c r="L102" i="5"/>
  <c r="N142" i="5"/>
  <c r="L142" i="5"/>
  <c r="K142" i="5"/>
  <c r="N150" i="5"/>
  <c r="L150" i="5"/>
  <c r="K150" i="5"/>
  <c r="L178" i="5"/>
  <c r="K178" i="5"/>
  <c r="N178" i="5"/>
  <c r="M178" i="5"/>
  <c r="N180" i="5"/>
  <c r="M180" i="5"/>
  <c r="L180" i="5"/>
  <c r="K180" i="5"/>
  <c r="K91" i="5"/>
  <c r="K92" i="5"/>
  <c r="K93" i="5"/>
  <c r="K94" i="5"/>
  <c r="K95" i="5"/>
  <c r="K96" i="5"/>
  <c r="K97" i="5"/>
  <c r="K98" i="5"/>
  <c r="K99" i="5"/>
  <c r="K110" i="5"/>
  <c r="K111" i="5"/>
  <c r="K112" i="5"/>
  <c r="K113" i="5"/>
  <c r="K114" i="5"/>
  <c r="K115" i="5"/>
  <c r="K116" i="5"/>
  <c r="K117" i="5"/>
  <c r="K123" i="5"/>
  <c r="K124" i="5"/>
  <c r="K125" i="5"/>
  <c r="L191" i="5"/>
  <c r="M193" i="5"/>
  <c r="N204" i="5"/>
  <c r="L215" i="5"/>
  <c r="N217" i="5"/>
  <c r="N218" i="5"/>
  <c r="M215" i="5"/>
  <c r="M191" i="5"/>
  <c r="N193" i="5"/>
  <c r="K71" i="5"/>
  <c r="K72" i="5"/>
  <c r="K73" i="5"/>
  <c r="K119" i="5"/>
  <c r="K155" i="5"/>
  <c r="K156" i="5"/>
  <c r="K157" i="5"/>
  <c r="K158" i="5"/>
  <c r="K159" i="5"/>
  <c r="K181" i="5"/>
  <c r="K182" i="5"/>
  <c r="N191" i="5"/>
  <c r="N215" i="5"/>
  <c r="K222" i="5"/>
  <c r="K223" i="5"/>
  <c r="K224" i="5"/>
  <c r="K225" i="5"/>
  <c r="K197" i="5"/>
  <c r="L222" i="5"/>
  <c r="L223" i="5"/>
  <c r="L224" i="5"/>
  <c r="L225" i="5"/>
  <c r="L197" i="5"/>
  <c r="K211" i="5"/>
  <c r="K212" i="5"/>
  <c r="K213" i="5"/>
  <c r="M222" i="5"/>
  <c r="M223" i="5"/>
  <c r="M224" i="5"/>
  <c r="M225" i="5"/>
  <c r="K169" i="5"/>
  <c r="K170" i="5"/>
  <c r="K171" i="5"/>
  <c r="M181" i="5"/>
  <c r="L169" i="5"/>
  <c r="L170" i="5"/>
  <c r="L171" i="5"/>
  <c r="L211" i="5"/>
  <c r="L212" i="5"/>
  <c r="L213" i="5"/>
  <c r="K217" i="5"/>
  <c r="K218" i="5"/>
  <c r="K193" i="5"/>
  <c r="M2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Widmark Hanna NSVH STAB</author>
    <author>Ringström Alexandra NSVH STAB</author>
  </authors>
  <commentList>
    <comment ref="A9" authorId="0" shapeId="0" xr:uid="{00000000-0006-0000-0000-000001000000}">
      <text>
        <r>
          <rPr>
            <b/>
            <sz val="9"/>
            <rFont val="Tahoma"/>
            <family val="2"/>
          </rPr>
          <t>Undersökningsåtgärder, riskbedömning och hälsofrämjande åtgärder</t>
        </r>
        <r>
          <rPr>
            <sz val="9"/>
            <rFont val="Tahoma"/>
            <family val="2"/>
          </rPr>
          <t xml:space="preserve">
I undersökningsåtgärderna 101-114 ingår upptagande av anamnes- och statusuppgifter som är nödvändiga för undersökning och diagnostik inklusive information till patienten avseende dessa.
I förekommande fall ingår
- behandlingsplanering,
- foton för diagnostik, för behandlingsplanering och för dokumentation,
- provtagning, receptförskrivning och remisshantering inklusive dokumentation,
- undersökningsprotokoll, skriftlig prisuppgift eller skriftlig behandlingsplan enligt 10, 12 §§ förordningen (2008:193) om statligt tandvårdsstöd.</t>
        </r>
      </text>
    </comment>
    <comment ref="B11" authorId="0" shapeId="0" xr:uid="{AEC6446D-C358-4DB5-8453-AC1AE92D2E65}">
      <text>
        <r>
          <rPr>
            <b/>
            <sz val="9"/>
            <color indexed="81"/>
            <rFont val="Tahoma"/>
            <family val="2"/>
          </rPr>
          <t>101 - Basundersökning, utförd av tandläkare</t>
        </r>
        <r>
          <rPr>
            <sz val="9"/>
            <color indexed="81"/>
            <rFont val="Tahoma"/>
            <family val="2"/>
          </rPr>
          <t xml:space="preserve">
Åtgärden tillämpas för undersökning och diagnostik av tand- och munhälsa 
med återkoppling till patienten samt i förekommande fall mindre
förebyggande behandling. 
I åtgärden ingår 
− kariesdiagnostik och diagnostik av gingivit och parodontit genom 
förenklad parodontal undersökning, bedömning av munslemhinna, 
käkfunktion och befintliga protetiska konstruktioner samt identifiering av 
andra faktorer som visar på ett behov av en kompletterande undersökning 
eller utredning, 
− berättigad intraoral röntgenundersökning för diagnostik inklusive analys 
med nödvändigt antal bitewingbilder. Om inga eller färre än fyra 
bitewingbilder tas, ingår vid behov upp till totalt fyra intraorala 
röntgenbilder, 
− riskbedömning, 
− hälsoinformation, inklusive rekommendationer om egenvård, 
− förebyggande åtgärder upp till fem minuter i form av enklare 
munhygieninstruktion, borttagande av ringa mängd tandsten eller fluorid behandling av enstaka tänder. 
Åtgärden är inte ersättningsberättigande tillsammans med åtgärd 111, 112, 
201, 206, 312 eller ytterligare 101 under samma dag vid samma mottagning. 
Åtgärden är inte ersättningsberättigande tillsammans med åtgärd 115 eller 
116 under samma dag med samma behandlare. 
Åtgärden är ersättningsberättigande högst två gånger per ersättningsperiod 
och behandlare. </t>
        </r>
      </text>
    </comment>
    <comment ref="B12" authorId="0" shapeId="0" xr:uid="{AA239CBC-C5E9-4333-941E-9178D8AD3DE4}">
      <text>
        <r>
          <rPr>
            <b/>
            <sz val="9"/>
            <color indexed="81"/>
            <rFont val="Tahoma"/>
            <family val="2"/>
          </rPr>
          <t xml:space="preserve">103 - Kompletterande eller akut undersökning, utförd av tandläkare 
</t>
        </r>
        <r>
          <rPr>
            <sz val="9"/>
            <color indexed="81"/>
            <rFont val="Tahoma"/>
            <family val="2"/>
          </rPr>
          <t xml:space="preserve">Åtgärden tillämpas som en diagnostikåtgärd för ett besök vid mindre 
omfattande undersökning 
− av munhälsorelaterad sjukdom eller problem, 
− inför bettrehabilitering, eller 
− av behandlingsresultat. 
Åtgärden tillämpas som en enskild åtgärd eller som en kompletterande 
åtgärd till 101, 111 eller 112. 
Åtgärden är inte ersättningsberättigande tillsammans med åtgärd 107, 108, 
115, 116 eller 206 under samma dag med samma behandlare. </t>
        </r>
      </text>
    </comment>
    <comment ref="B13" authorId="0" shapeId="0" xr:uid="{A26A7332-67C9-4BC7-AFBD-64DB28F96D17}">
      <text>
        <r>
          <rPr>
            <sz val="11"/>
            <color theme="1"/>
            <rFont val="Calibri"/>
            <family val="2"/>
            <scheme val="minor"/>
          </rPr>
          <t>107 - Omfattande undersökning, utförd av tandläkare
Åtgärden tillämpas som en diagnostikåtgärd vid omfattande undersökning
- av munhälsorelaterad sjukdom eller problem,
- inför bettrehabilitering, eller
- av behandlingsresultat.
Åtgärden tillämpas som en enskild åtgärd eller som en kompletterande åtgärd till 101, 111 eller 112.
Åtgärden är inte ersättningsberättigande tillsammans med åtgärd 103, 108, 115, 116, 206 eller ytterligare 107 för samma patient under samma dag och med samma behandlare.
Se bilaga 3 allmänna råd.</t>
        </r>
      </text>
    </comment>
    <comment ref="B14" authorId="0" shapeId="0" xr:uid="{F0AFFF73-A8A6-4BC6-8A69-31D7D4F726F9}">
      <text>
        <r>
          <rPr>
            <sz val="11"/>
            <color theme="1"/>
            <rFont val="Calibri"/>
            <family val="2"/>
            <scheme val="minor"/>
          </rPr>
          <t>108 - Utredning inklusive undersökning, utförd av tandläkare
Åtgärden tillämpas när omfattande undersökning och utredning om sammantaget 60 minuter eller mer krävs inför bettrehabilitering eller av munhälsorelaterade sjukdomar eller problem.
Åtgärden kan tillämpas som en enskild åtgärd eller som en kompletterande åtgärd till 101, 111 eller 112.
Åtgärden är inte ersättningsberättigande tillsammans med åtgärd 103, 107, 115, 116 eller 206 för samma patient under samma dag och med samma behandlare.
Åtgärden är ersättningsberättigande en gång per patient, behandlare och ersättningsperiod.</t>
        </r>
      </text>
    </comment>
    <comment ref="B15" authorId="0" shapeId="0" xr:uid="{F11A0AB4-B818-4DF0-B3A2-AC870B9B9C71}">
      <text>
        <r>
          <rPr>
            <b/>
            <sz val="9"/>
            <color indexed="81"/>
            <rFont val="Tahoma"/>
            <family val="2"/>
          </rPr>
          <t>111 - Basundersökning, utförd av tandhygienist</t>
        </r>
        <r>
          <rPr>
            <sz val="9"/>
            <color indexed="81"/>
            <rFont val="Tahoma"/>
            <family val="2"/>
          </rPr>
          <t xml:space="preserve">
Åtgärden tillämpas för undersökning och diagnostik av tand- och munhälsa med återkoppling till patienten samt i förekommande fall mindre förebyggande behandling.
I åtgärden ingår
- kariesdiagnostik och diagnostik av gingivit och parodontit genom förenklad parodontal undersökning,
- identifiering av andra faktorer som visar på ett behov av kompletterande undersökning eller utredning samt information till patienten avseende dessa,
- riskbedömning,
- hälsoinformation inklusive rekommendationer om egenvård,
- berättigad intraoral röntgenundersökning för diagnostik inklusive analys med nödvändigt antal bitewingbilder. Om inga eller färre än fyra bitewingbilder tas, ingår vid behov upp till totalt fyra intraorala röntgenbilder,
- förebyggande åtgärder upp till fem minuter i form av enklare munhygieninstruktion, borttagande av ringa mängd tandsten eller fluoridbehandling av enstaka tänder.
Åtgärden är inte ersättningsberättigande tillsammans med åtgärd 101, 112, 113, 114, 201, 206, 312 eller ytterligare 111 för samma patient under samma dag och vid samma mottagning.
Åtgärd 111-112 är ersättningsberättigande totalt högst två gånger per patient, ersättningsperiod och behandlare.</t>
        </r>
      </text>
    </comment>
    <comment ref="B16" authorId="0" shapeId="0" xr:uid="{C5175D54-9DC8-4ECC-94C8-8DAE8C56845F}">
      <text>
        <r>
          <rPr>
            <b/>
            <sz val="9"/>
            <color indexed="81"/>
            <rFont val="Tahoma"/>
            <family val="2"/>
          </rPr>
          <t>112 - Basundersökning med fullständig parodontal undersökning, utförd av tandhygienist</t>
        </r>
        <r>
          <rPr>
            <sz val="9"/>
            <color indexed="81"/>
            <rFont val="Tahoma"/>
            <family val="2"/>
          </rPr>
          <t xml:space="preserve">
Åtgärden tillämpas för undersökning och diagnostik av tand- och munhälsa med återkoppling till patienten samt i förekommande fall mindre förebyggande behandling.
I åtgärden ingår
- kariesdiagnostik och diagnostik av gingivit och parodontit genom fullständig parodontal undersökning,
- identifiering av andra faktorer som visar på ett behov av kompletterande undersökning eller utredning samt information till patienten avseende dessa,
- riskbedömning,
- hälsoinformation inklusive rekommendationer om egenvård,
- berättigad intraoral röntgenundersökning för diagnostik inklusive analys med nödvändigt antal bitewingbilder. Om inga eller färre än fyra bitewingbilder tas, ingår vid behov upp till totalt fyra intraorala röntgenbilder,
- förebyggande åtgärder upp till tio minuter i form av enklare munhygien- instruktion, borttagande av ringa mängd tandsten eller fluoridbehandling av enstaka tänder.
Åtgärden är inte ersättningsberättigande tillsammans med åtgärd 101, 111, 113, 114, 201, 206, 312 eller ytterligare 112 för samma patient under samma dag och vid samma mottagning.
Åtgärd 111-112 är ersättningsberättigande totalt högst två gånger per patient, ersättningsperiod och behandlare.</t>
        </r>
      </text>
    </comment>
    <comment ref="B17" authorId="0" shapeId="0" xr:uid="{7217B6F6-843E-4150-800A-6C4259DAB4CB}">
      <text>
        <r>
          <rPr>
            <b/>
            <sz val="9"/>
            <color indexed="81"/>
            <rFont val="Tahoma"/>
            <family val="2"/>
          </rPr>
          <t>113 - Akut eller annan undersökning, utförd av tandhygienist</t>
        </r>
        <r>
          <rPr>
            <sz val="9"/>
            <color indexed="81"/>
            <rFont val="Tahoma"/>
            <family val="2"/>
          </rPr>
          <t xml:space="preserve">
Åtgärden tillämpas som en diagnostikåtgärd vid
- undersökning av akuta tillstånd, eller
- annan undersökning än vad som ingår i åtgärd 111, 112 eller 114.
Åtgärden är inte ersättningsberättigande tillsammans med åtgärd 111, 112 eller 114 för samma patient under samma dag och vid samma mottagning.
Åtgärden är ersättningsberättigande en gång per patient, dag och behandlare.</t>
        </r>
      </text>
    </comment>
    <comment ref="B18" authorId="0" shapeId="0" xr:uid="{A9961C99-DFD4-4B81-A518-D28D1EC77E39}">
      <text>
        <r>
          <rPr>
            <sz val="11"/>
            <color theme="1"/>
            <rFont val="Calibri"/>
            <family val="2"/>
            <scheme val="minor"/>
          </rPr>
          <t xml:space="preserve">114 - Fullständig parodontal undersökning eller fördjupad kariesutredning, utförd av tandhygienist
Åtgärden tillämpas som en diagnostikåtgärd vid fullständig parodontal 
undersökning. 
Åtgärden är även ersättningsberättigande för fördjupad kariesutredning. 
Åtgärden är inte ersättningsberättigande tillsammans med åtgärd 111, 112 
eller 113 under samma dag vid samma mottagning. 
Åtgärden är ersättningsberättigande högst åtta gånger per ersättningsperiod 
och behandlare. 
 Se bilaga 3 allmänna råd. </t>
        </r>
      </text>
    </comment>
    <comment ref="B19" authorId="0" shapeId="0" xr:uid="{2461388D-A2E8-43C9-8689-D29CA2F8B794}">
      <text>
        <r>
          <rPr>
            <sz val="11"/>
            <color theme="1"/>
            <rFont val="Calibri"/>
            <family val="2"/>
            <scheme val="minor"/>
          </rPr>
          <t xml:space="preserve">121 - Röntgenundersökning, en bild, eller flera bilder av en tandposition
Åtgärden tillämpas för diagnostik av
- en tandposition med en eller flera intraorala bilder, eller
- flera tandpositioner med en intraoral bild.
Åtgärden är ersättningsberättigande en gång per patient, dag och behandlare.
Åtgärden är inte ersättningsberättigande tillsammans med åtgärd 123, 126, 127 eller 128 för samma patient under samma dag och vid samma mottagning.
Åtgärden är inte ersättningsberättigande tillsammans med åtgärd 115, 116 
eller ytterligare 121 under samma dag med samma behandlare. </t>
        </r>
      </text>
    </comment>
    <comment ref="B20" authorId="0" shapeId="0" xr:uid="{7F7493F0-26B1-4692-A2FA-7D0064D0B4C9}">
      <text>
        <r>
          <rPr>
            <sz val="11"/>
            <color theme="1"/>
            <rFont val="Calibri"/>
            <family val="2"/>
            <scheme val="minor"/>
          </rPr>
          <t>123 - Röntgenundersökning, helstatus
Åtgärden tillämpas för diagnostik med nödvändigt antal intraorala bilder som täcker samtliga tänders apikala och marginala förhållanden samt käkbenet i tandlösa områden.
Åtgärden är inte ersättningsberättigande tillsammans med åtgärd 121, 124, 127 eller 128 för samma patient under samma dag och vid samma mottagning.
Åtgärden är inte ersättningsberättigande tillsammans med åtgärd 126 för samma patient under samma ersättningsperiod och vid samma mottagning.
Åtgärden är inte ersättningsberättigande tillsammans med åtgärd 115 eller 116 under samma dag med samma behandlare. 
Åtgärden är ersättningsberättigande en gång per ersättningsperiod och mottagning.</t>
        </r>
      </text>
    </comment>
    <comment ref="B21" authorId="0" shapeId="0" xr:uid="{D81AD400-ED8A-4F08-8095-47B5B079B2FC}">
      <text>
        <r>
          <rPr>
            <sz val="11"/>
            <color theme="1"/>
            <rFont val="Calibri"/>
            <family val="2"/>
            <scheme val="minor"/>
          </rPr>
          <t>124 - Panoramaröntgenundersökning
Åtgärden tillämpas för diagnostik med hel eller avbländad standardpanorama.
Åtgärden är inte ersättningsberättigande tillsammans med åtgärd 123, 126 eller ytterligare 124 för samma patient under samma dag och vid samma mottagning.
Åtgärden är inte ersättningsberättigande tillsammans med åtgärd 115 eller 116 under samma dag med samma behandlare.</t>
        </r>
      </text>
    </comment>
    <comment ref="B22" authorId="0" shapeId="0" xr:uid="{8F65B95D-8850-420E-9DA0-88831AC29A8F}">
      <text>
        <r>
          <rPr>
            <sz val="11"/>
            <color theme="1"/>
            <rFont val="Calibri"/>
            <family val="2"/>
            <scheme val="minor"/>
          </rPr>
          <t xml:space="preserve">125 - Röntgenundersökning, extraoral
Åtgärden tillämpas för diagnostik med en eller flera extraorala bilder. Åtgärden tillämpas inte för standardpanorama.
Åtgärden är ersättningsberättigande en gång per patient, dag och mottagning.
Åtgärden är inte ersättningsberättigande tillsammans med åtgärd 115 eller 116 under samma dag med samma behandlare. 
Åtgärden är ersättningsberättigande en gång per dag och mottagning. 
Se bilaga 3 allmänna råd. </t>
        </r>
      </text>
    </comment>
    <comment ref="B23" authorId="0" shapeId="0" xr:uid="{5544F8A8-93FB-4E15-9F08-415898CC14D9}">
      <text>
        <r>
          <rPr>
            <sz val="11"/>
            <color theme="1"/>
            <rFont val="Calibri"/>
            <family val="2"/>
            <scheme val="minor"/>
          </rPr>
          <t xml:space="preserve">126 - Röntgenundersökning, omfattande
Åtgärden tillämpas för diagnostik med intraoralt helstatus och panoramaröntgen exponerade samma dag och vid samma mottagning. 
Åtgärden är inte ersättningsberättigande tillsammans med åtgärd 121, 124, 127 eller 128 under samma dag vid samma mottagning. 
Åtgärden är inte ersättningsberättigande tillsammans med åtgärd 123 under samma ersättningsperiod vid samma mottagning. 
Åtgärden är inte ersättningsberättigande tillsammans med åtgärd 115 eller 116 under samma dag med samma behandlare. 
Åtgärden är ersättningsberättigande en gång per ersättningsperiod och mottagning. </t>
        </r>
      </text>
    </comment>
    <comment ref="B24" authorId="0" shapeId="0" xr:uid="{80908EA4-4D08-437C-B872-69B3E1C7F9AD}">
      <text>
        <r>
          <rPr>
            <sz val="11"/>
            <color theme="1"/>
            <rFont val="Calibri"/>
            <family val="2"/>
            <scheme val="minor"/>
          </rPr>
          <t>127 - Röntgenundersökning, delstatus
Åtgärden tillämpas för diagnostik av flera tandpositioner med två till sex 
intraorala bilder. 
Åtgärden är inte ersättningsberättigande tillsammans med åtgärd 121, 123, 126, 128 eller ytterligare 127 under samma dag vid samma mottagning. 
Åtgärden är inte ersättningsberättigande tillsammans med åtgärd 115 eller 
116 under samma dag med samma behandlare.</t>
        </r>
      </text>
    </comment>
    <comment ref="B25" authorId="0" shapeId="0" xr:uid="{DC77CC71-FB98-4866-BE04-9A271432782D}">
      <text>
        <r>
          <rPr>
            <sz val="11"/>
            <color theme="1"/>
            <rFont val="Calibri"/>
            <family val="2"/>
            <scheme val="minor"/>
          </rPr>
          <t xml:space="preserve">128 - Röntgenundersökning, större delstatus
Röntgenundersökning, större delstatus 
Åtgärden tillämpas för diagnostik av flera tandpositioner med sju eller fler 
intraorala bilder, men som inte täcker samtliga tänders apikala och marginala 
förhållanden samt käkbenet i tandlösa områden. 
Åtgärden är inte ersättningsberättigande tillsammans med åtgärd 121, 123, 
126, 127 eller ytterligare 128 under samma dag vid samma mottagning. 
Åtgärden är inte ersättningsberättigande tillsammans med åtgärd 115 eller 
116 under samma dag med samma behandlare. </t>
        </r>
      </text>
    </comment>
    <comment ref="B26" authorId="1" shapeId="0" xr:uid="{B733F127-1D6A-44D8-B721-2532BF9CBB75}">
      <text>
        <r>
          <rPr>
            <b/>
            <sz val="9"/>
            <color indexed="81"/>
            <rFont val="Tahoma"/>
            <family val="2"/>
          </rPr>
          <t xml:space="preserve">131 - Tomografiundersökning, en kvadrant eller tandposition 3–3 
</t>
        </r>
        <r>
          <rPr>
            <sz val="9"/>
            <color indexed="81"/>
            <rFont val="Tahoma"/>
            <family val="2"/>
          </rPr>
          <t xml:space="preserve">Åtgärden är inte ersättningsberättigande tillsammans med åtgärd 132, 133, 
134 eller ytterligare 131 under samma dag. 
Åtgärden är inte ersättningsberättigande tillsammans med åtgärd 115 eller 
116 under samma dag med samma behandlare. 
</t>
        </r>
      </text>
    </comment>
    <comment ref="B27" authorId="1" shapeId="0" xr:uid="{C4485742-966D-4BB0-92E2-ECD51C9671AD}">
      <text>
        <r>
          <rPr>
            <b/>
            <sz val="9"/>
            <color indexed="81"/>
            <rFont val="Tahoma"/>
            <family val="2"/>
          </rPr>
          <t xml:space="preserve">132 - Tomografiundersökning, två kvadranter eller sinus 
</t>
        </r>
        <r>
          <rPr>
            <sz val="9"/>
            <color indexed="81"/>
            <rFont val="Tahoma"/>
            <family val="2"/>
          </rPr>
          <t xml:space="preserve">Åtgärden är inte ersättningsberättigande tillsammans med åtgärd 131, 133, 
134 eller ytterligare 132 under samma dag. 
Åtgärden är inte ersättningsberättigande tillsammans med åtgärd 115 eller 
116 under samma dag med samma behandlare.
</t>
        </r>
      </text>
    </comment>
    <comment ref="B28" authorId="1" shapeId="0" xr:uid="{2258E98A-3A71-49AF-8713-37DB889F4F5B}">
      <text>
        <r>
          <rPr>
            <b/>
            <sz val="9"/>
            <color indexed="81"/>
            <rFont val="Tahoma"/>
            <family val="2"/>
          </rPr>
          <t xml:space="preserve">133 - Tomografiundersökning, tre kvadranter eller käkleder 
</t>
        </r>
        <r>
          <rPr>
            <sz val="9"/>
            <color indexed="81"/>
            <rFont val="Tahoma"/>
            <family val="2"/>
          </rPr>
          <t>Åtgärden är inte ersättningsberättigande tillsammans med åtgärd 131, 132, 
134 eller ytterligare 133 under samma dag. 
Åtgärden är inte ersättningsberättigande tillsammans med åtgärd 115 eller 
116 under samma dag med samma behandlare.</t>
        </r>
        <r>
          <rPr>
            <b/>
            <sz val="9"/>
            <color indexed="81"/>
            <rFont val="Tahoma"/>
            <family val="2"/>
          </rPr>
          <t xml:space="preserve"> </t>
        </r>
        <r>
          <rPr>
            <sz val="9"/>
            <color indexed="81"/>
            <rFont val="Tahoma"/>
            <family val="2"/>
          </rPr>
          <t xml:space="preserve">
</t>
        </r>
      </text>
    </comment>
    <comment ref="B29" authorId="1" shapeId="0" xr:uid="{6865FA3D-D73F-4611-B480-62D5777E0FF3}">
      <text>
        <r>
          <rPr>
            <b/>
            <sz val="9"/>
            <color indexed="81"/>
            <rFont val="Tahoma"/>
            <family val="2"/>
          </rPr>
          <t xml:space="preserve">134 - Tomografiundersökning, fyra kvadranter 
</t>
        </r>
        <r>
          <rPr>
            <sz val="9"/>
            <color indexed="81"/>
            <rFont val="Tahoma"/>
            <family val="2"/>
          </rPr>
          <t xml:space="preserve">Åtgärden är inte ersättningsberättigande tillsammans med åtgärd 131, 132, 
133 eller ytterligare 134 under samma dag. 
Åtgärden är inte ersättningsberättigande tillsammans med åtgärd 115 eller 
116 under samma dag med samma behandlare. 
</t>
        </r>
      </text>
    </comment>
    <comment ref="B30" authorId="0" shapeId="0" xr:uid="{324565FD-B71E-4B5F-B8AB-F0B207C09EC5}">
      <text>
        <r>
          <rPr>
            <sz val="11"/>
            <color theme="1"/>
            <rFont val="Calibri"/>
            <family val="2"/>
            <scheme val="minor"/>
          </rPr>
          <t>141 - AnalogaStudiemodeller för behandlingsplanering
Åtgärden tillämpas för avtryckstagning med avtrycksmaterial av båda 
käkarna och index. I åtgärden ingår även nödvändigt antal framtagna fysiska 
modeller från samma avtryck. 
Åtgärden är endast ersättningsberättigande när studiemodeller behövs för 
behandlingsplanering. 
Åtgärden är ersättningsberättigande en gång per dag och behandlare. 
Åtgärden är ersättningsberättigande högst två gånger per ersättningsperiod 
och behandlare</t>
        </r>
      </text>
    </comment>
    <comment ref="B31" authorId="1" shapeId="0" xr:uid="{BB2AB059-C64D-475E-A0E5-BB554030CE69}">
      <text>
        <r>
          <rPr>
            <b/>
            <sz val="9"/>
            <color indexed="81"/>
            <rFont val="Tahoma"/>
            <family val="2"/>
          </rPr>
          <t xml:space="preserve">142 - Digitala studiemodeller för behandlingsplanering 
</t>
        </r>
        <r>
          <rPr>
            <sz val="9"/>
            <color indexed="81"/>
            <rFont val="Tahoma"/>
            <family val="2"/>
          </rPr>
          <t xml:space="preserve">Åtgärden tillämpas för skanning av båda käkarna och index. I åtgärden ingår 
även nödvändigt antal framtagna fysiska modeller från samma skanning. 
Åtgärden är endast ersättningsberättigande när studiemodeller behövs för 
behandlingsplanering. 
Åtgärden är ersättningsberättigande en gång per dag och behandlare. 
Åtgärden är ersättningsberättigande högst två gånger per ersättningsperiod 
och behandlare. 
</t>
        </r>
      </text>
    </comment>
    <comment ref="B32" authorId="0" shapeId="0" xr:uid="{D7548296-E8DA-43A3-9DE2-AA8F33C9D55A}">
      <text>
        <r>
          <rPr>
            <b/>
            <sz val="9"/>
            <color indexed="81"/>
            <rFont val="Tahoma"/>
            <family val="2"/>
          </rPr>
          <t>161 - Salivsekretionsmätning</t>
        </r>
        <r>
          <rPr>
            <sz val="9"/>
            <color indexed="81"/>
            <rFont val="Tahoma"/>
            <family val="2"/>
          </rPr>
          <t xml:space="preserve">
I åtgärden ingår
- information om provtagningen,
- insamlande av saliv,
- mätning av sekretionsvärden,
- dokumentation,
- eventuellt remissvar.
Åtgärden är ersättningsberättigande en gång per patient, dag och behandlare.</t>
        </r>
      </text>
    </comment>
    <comment ref="B33" authorId="0" shapeId="0" xr:uid="{9D28FC55-4057-4F1B-B35E-DE73AD56FF14}">
      <text>
        <r>
          <rPr>
            <b/>
            <sz val="9"/>
            <color indexed="81"/>
            <rFont val="Tahoma"/>
            <family val="2"/>
          </rPr>
          <t>162 - Laboratoriekostnader vid mikrobiologisk undersökning</t>
        </r>
        <r>
          <rPr>
            <sz val="9"/>
            <color indexed="81"/>
            <rFont val="Tahoma"/>
            <family val="2"/>
          </rPr>
          <t xml:space="preserve">
I åtgärden ingår endast laboratoriekostnaden.
Åtgärden är ersättningsberättigande en gång per patient, dag och behandlare.</t>
        </r>
      </text>
    </comment>
    <comment ref="B34" authorId="0" shapeId="0" xr:uid="{50D9CB1E-1234-485B-9309-A536117C3528}">
      <text>
        <r>
          <rPr>
            <b/>
            <sz val="9"/>
            <color indexed="81"/>
            <rFont val="Tahoma"/>
            <family val="2"/>
          </rPr>
          <t>163 - Biopsi</t>
        </r>
        <r>
          <rPr>
            <sz val="9"/>
            <color indexed="81"/>
            <rFont val="Tahoma"/>
            <family val="2"/>
          </rPr>
          <t xml:space="preserve">
Åtgärden tillämpas för biopsitagning. I åtgärden ingår i förekommande fall sutur samt skriftligt svar.
Åtgärden är inte ersättningsberättigande tillsammans med åtgärd 404, 405, 407, 408, 421, 423, 425, 427, 428, 429, 451, 452, 453, 454 eller 541 under samma dag.
Åtgärden är inte ersättningsberättigande tillsammans med åtgärd 401, 402, 403, 406, 410 eller 436 för samma tandposition under samma dag. </t>
        </r>
      </text>
    </comment>
    <comment ref="B35" authorId="0" shapeId="0" xr:uid="{5AE062D4-51C3-49C1-9B17-91E73062651F}">
      <text>
        <r>
          <rPr>
            <b/>
            <sz val="9"/>
            <color indexed="81"/>
            <rFont val="Tahoma"/>
            <family val="2"/>
          </rPr>
          <t>164 - Laboratoriekostnader vid patologanatomisk diagnostik (PAD)</t>
        </r>
        <r>
          <rPr>
            <sz val="9"/>
            <color indexed="81"/>
            <rFont val="Tahoma"/>
            <family val="2"/>
          </rPr>
          <t xml:space="preserve">
I åtgärden ingår endast laboratoriekostnaden.
</t>
        </r>
      </text>
    </comment>
    <comment ref="A36" authorId="0" shapeId="0" xr:uid="{00000000-0006-0000-0000-000016000000}">
      <text>
        <r>
          <rPr>
            <b/>
            <sz val="9"/>
            <rFont val="Tahoma"/>
            <family val="2"/>
          </rPr>
          <t>200 Sjukdomsförebyggande åtgärder</t>
        </r>
        <r>
          <rPr>
            <sz val="9"/>
            <rFont val="Tahoma"/>
            <family val="2"/>
          </rPr>
          <t xml:space="preserve">
I åtgärderna ingår alla material och moment vid behandling samt tandtekniskt arbete oavsett framställningsmetod inklusive all materialkostnad.</t>
        </r>
      </text>
    </comment>
    <comment ref="B37" authorId="0" shapeId="0" xr:uid="{8D13E4B5-7C92-47EB-8094-E1B44DD95BB0}">
      <text>
        <r>
          <rPr>
            <b/>
            <sz val="9"/>
            <color indexed="81"/>
            <rFont val="Tahoma"/>
            <family val="2"/>
          </rPr>
          <t>201 - Information eller instruktion vid risk för munhälsorelaterade sjukdomar eller problem</t>
        </r>
        <r>
          <rPr>
            <sz val="9"/>
            <color indexed="81"/>
            <rFont val="Tahoma"/>
            <family val="2"/>
          </rPr>
          <t xml:space="preserve">
Åtgärden tillämpas för 
− utförlig information till patienten om orsakssamband i syfte att 
förebygga karies, parodontit, periimplantit, tandslitage eller 
käkfunktionsstörning, eller 
− utförlig instruktion gällande egenvård. 
Åtgärden är inte ersättningsberättigande tillsammans med åtgärd 101, 111 
eller 112 under samma dag vid samma mottagning. 
Åtgärden är inte ersättningsberättigande tillsammans med åtgärd 213, 214, 
311, 312, 313, 314, 321, 341, 342, 343 eller ytterligare 201 under samma dag 
med samma behandlare. </t>
        </r>
      </text>
    </comment>
    <comment ref="B38" authorId="0" shapeId="0" xr:uid="{E80CC67E-840F-416D-948A-8CF78D792BFC}">
      <text>
        <r>
          <rPr>
            <b/>
            <sz val="9"/>
            <color indexed="81"/>
            <rFont val="Tahoma"/>
            <family val="2"/>
          </rPr>
          <t>204 - Profylaxskena, per skena</t>
        </r>
        <r>
          <rPr>
            <sz val="9"/>
            <color indexed="81"/>
            <rFont val="Tahoma"/>
            <family val="2"/>
          </rPr>
          <t xml:space="preserve">
I åtgärden ingår avtryckstagning samt framställning, utprovning och utlämning av skena.
Åtgärden är ersättningsberättigande två gånger per patient, dag och behandlare.</t>
        </r>
      </text>
    </comment>
    <comment ref="B39" authorId="0" shapeId="0" xr:uid="{0C3E7ECE-0C56-4D8C-AAF1-ADFDB64AC10B}">
      <text>
        <r>
          <rPr>
            <sz val="11"/>
            <color theme="1"/>
            <rFont val="Calibri"/>
            <family val="2"/>
            <scheme val="minor"/>
          </rPr>
          <t>205 - Fluoridbehandling, kortare behandlingstid
I åtgärden ingår i förekommande fall professionell tandrengöring. Åtgärden omfattar cirka 10 minuter behandlingstid.
Åtgärden är inte ersättningsberättigande tillsammans med åtgärd 207, 208, 209, 341, 342 eller 343 under samma dag med samma behandlare. 
Åtgärden är inte ersättningsberättigande tillsammans med åtgärd 206, 321 eller ytterligare 205 under samma dag. 
Åtgärden är ersättningsberättigande högst sex gånger per ersättningsperiod.</t>
        </r>
      </text>
    </comment>
    <comment ref="B40" authorId="0" shapeId="0" xr:uid="{120E2D80-AC60-4C12-B26F-A1423ADFD5BD}">
      <text>
        <r>
          <rPr>
            <sz val="11"/>
            <color theme="1"/>
            <rFont val="Calibri"/>
            <family val="2"/>
            <scheme val="minor"/>
          </rPr>
          <t>206 - Fluoridbehandling
I åtgärden ingår i förekommande fall professionell tandrengöring. Åtgärden omfattar cirka 20 minuter behandlingstid. 
Åtgärden är inte ersättningsberättigande tillsammans med åtgärd 101, 111 
eller 112 under samma dag vid samma mottagning. 
Åtgärden är inte ersättningsberättigande tillsammans med åtgärd 103, 107, 
108, 207, 208, 209, 341, 342 eller 343 under samma dag med samma 
behandlare. 
 Åtgärden är inte ersättningsberättigande tillsammans med åtgärd 205, 321 
eller ytterligare 206 under samma dag. 
Åtgärden är ersättningsberättigande högst sex gånger per ersättningsperiod.</t>
        </r>
      </text>
    </comment>
    <comment ref="B41" authorId="0" shapeId="0" xr:uid="{61C0E0A1-D3DF-4274-81EC-0D577FFF6AEA}">
      <text>
        <r>
          <rPr>
            <b/>
            <sz val="9"/>
            <color indexed="81"/>
            <rFont val="Tahoma"/>
            <family val="2"/>
          </rPr>
          <t>207 - Mekaniskt avlägsnande av supragingival tandsten</t>
        </r>
        <r>
          <rPr>
            <sz val="9"/>
            <color indexed="81"/>
            <rFont val="Tahoma"/>
            <family val="2"/>
          </rPr>
          <t xml:space="preserve">
Åtgärden tillämpas för depuration/mekaniskt avlägsnande av supragingival tandsten på tänder eller implantat.
I åtgärden ingår i förekommande fall polering eller behandling med fluorid efter avlägsnande av tandsten.
Åtgärden omfattar upp till 15 minuter behandlingstid. Vid samtidig basundersökning omfattar åtgärden upp till 15 minuter behandlingstid utöver den tid som ingår i åtgärd 101, 111 eller 112.
Åtgärden är inte ersättningsberättigande tillsammans med åtgärd 205, 206, 208, 209, 341, 342, 343 eller ytterligare 207 under samma dag med samma behandlare. 
Åtgärden är ersättningsberättigande högst tre gånger per ersättningsperiod.</t>
        </r>
      </text>
    </comment>
    <comment ref="B42" authorId="0" shapeId="0" xr:uid="{1294E7A8-0381-4A3C-B664-521FAFCF9804}">
      <text>
        <r>
          <rPr>
            <b/>
            <sz val="9"/>
            <color indexed="81"/>
            <rFont val="Tahoma"/>
            <family val="2"/>
          </rPr>
          <t xml:space="preserve">208 - Mekaniskt avlägsnande av supragingival tandsten, omfattande
</t>
        </r>
        <r>
          <rPr>
            <sz val="9"/>
            <color indexed="81"/>
            <rFont val="Tahoma"/>
            <family val="2"/>
          </rPr>
          <t xml:space="preserve">Åtgärden tillämpas för depuration/mekaniskt avlägsnande av supragingival tandsten på tänder eller implantat.
Åtgärden tillämpas för depuration/mekaniskt avlägsnande av supragingival 
tandsten på tänder eller implantat. 
I åtgärden ingår i förekommande fall polering eller behandling med fluorid 
efter avlägsnande av tandsten. 
Åtgärden omfattar mer än 15 minuter behandlingstid. Vid samtidig 
basundersökning omfattar åtgärden mer än 15 minuter behandlingstid utöver 
den tid som ingår i åtgärd 101, 111 eller 112. 
Åtgärden är inte ersättningsberättigande tillsammans med åtgärd 205, 206, 
207, 209, 341, 342, 343 eller ytterligare 208 under samma dag med samma 
behandlare. 
Åtgärden är ersättningsberättigande högst tre gånger per ersättningsperiod. </t>
        </r>
      </text>
    </comment>
    <comment ref="B43" authorId="0" shapeId="0" xr:uid="{F0A228A9-C4A6-45F5-9601-E960079DC918}">
      <text>
        <r>
          <rPr>
            <b/>
            <sz val="9"/>
            <color indexed="81"/>
            <rFont val="Tahoma"/>
            <family val="2"/>
          </rPr>
          <t>209 - Mekaniskt avlägsnande av supragingival tandsten, särskilt tidskrävande</t>
        </r>
        <r>
          <rPr>
            <sz val="9"/>
            <color indexed="81"/>
            <rFont val="Tahoma"/>
            <family val="2"/>
          </rPr>
          <t xml:space="preserve"> 
Åtgärden tillämpas för depuration/mekaniskt avlägsnande av supragingival tandsten på tänder eller implantat om minst 40 minuter. 
I åtgärden ingår i förekommande fall polering eller behandling med fluorid efter avlägsnande av tandsten. 
Åtgärden är ersättningsberättigande som enskild åtgärd eller tillsammans med åtgärd 113, 201, 311, 312 eller 362 under samma dag med samma behandlare. Åtgärden är inte ersättningsberättigande tillsammans med annan åtgärd än 113, 201, 311, 312 eller 362 under samma dag med samma behandlare. 
Åtgärden är ersättningsberättigande en gång per dag och behandlare. 
Åtgärden är ersättningsberättigande högst tre gånger per ersättningsperiod.</t>
        </r>
      </text>
    </comment>
    <comment ref="B44" authorId="1" shapeId="0" xr:uid="{77697E6B-AE99-4D5B-BB86-AECB5CBDA7E1}">
      <text>
        <r>
          <rPr>
            <b/>
            <sz val="9"/>
            <color indexed="81"/>
            <rFont val="Tahoma"/>
            <family val="2"/>
          </rPr>
          <t xml:space="preserve">213 - Kvalificerat rådgivande samtal för sjukdoms- eller smärtprevention, 60 
minuter eller mer 
</t>
        </r>
        <r>
          <rPr>
            <sz val="9"/>
            <color indexed="81"/>
            <rFont val="Tahoma"/>
            <family val="2"/>
          </rPr>
          <t xml:space="preserve">Åtgärden tillämpas för kvalificerat stöd för beteendeförändring vid risk för 
munhälsorelaterade sjukdomar och ska innehålla en individanpassad 
behandlingsplan för teoribaserad beteendepåverkan. 
Åtgärden är inte ersättningsberättigande tillsammans med åtgärd 201, 214, 311, 312, 313 eller 314 under samma dag med samma behandlare. 
Åtgärden är ersättningsberättigande en gång per ersättningsperiod och 
behandlare. </t>
        </r>
      </text>
    </comment>
    <comment ref="B45" authorId="1" shapeId="0" xr:uid="{9BCA3ADA-C9E9-43BF-8080-A063ECE85C7A}">
      <text>
        <r>
          <rPr>
            <b/>
            <sz val="9"/>
            <color indexed="81"/>
            <rFont val="Tahoma"/>
            <family val="2"/>
          </rPr>
          <t xml:space="preserve">214 - Kvalificerat rådgivande samtal för sjukdoms- eller smärtprevention
</t>
        </r>
        <r>
          <rPr>
            <sz val="9"/>
            <color indexed="81"/>
            <rFont val="Tahoma"/>
            <family val="2"/>
          </rPr>
          <t>Åtgärden tillämpas för kvalificerat stöd för beteendeförändring vid risk för munhälsorelaterade sjukdomar och ska innehålla en individanpassad behandlingsplan för teoribaserad beteendepåverkan. 
Åtgärden är inte ersättningsberättigande tillsammans med åtgärd 201, 213, 311, 312, 313 eller 314 under samma dag med samma behandlare. 
Åtgärden är ersättningsberättigande en gång per dag</t>
        </r>
        <r>
          <rPr>
            <b/>
            <sz val="9"/>
            <color indexed="81"/>
            <rFont val="Tahoma"/>
            <family val="2"/>
          </rPr>
          <t xml:space="preserve">. </t>
        </r>
      </text>
    </comment>
    <comment ref="A46" authorId="0" shapeId="0" xr:uid="{00000000-0006-0000-0000-00001E000000}">
      <text>
        <r>
          <rPr>
            <b/>
            <sz val="9"/>
            <rFont val="Tahoma"/>
            <family val="2"/>
          </rPr>
          <t>300 Sjukdomsbehandlande åtgärder</t>
        </r>
        <r>
          <rPr>
            <sz val="9"/>
            <rFont val="Tahoma"/>
            <family val="2"/>
          </rPr>
          <t xml:space="preserve">
I åtgärderna ingår alla material och moment vid behandling samt tandtekniskt arbete oavsett framställningsmetod inklusive all materialkostnad.</t>
        </r>
      </text>
    </comment>
    <comment ref="B47" authorId="0" shapeId="0" xr:uid="{53AB7E36-019D-4FEB-9041-0835597DB54B}">
      <text>
        <r>
          <rPr>
            <b/>
            <sz val="9"/>
            <color indexed="81"/>
            <rFont val="Tahoma"/>
            <family val="2"/>
          </rPr>
          <t>301 - Sjukdoms- eller smärtbehandling, mindre omfattande</t>
        </r>
        <r>
          <rPr>
            <sz val="9"/>
            <color indexed="81"/>
            <rFont val="Tahoma"/>
            <family val="2"/>
          </rPr>
          <t xml:space="preserve">
Sjukdoms- eller smärtbehandling, mindre omfattande 
Åtgärden tillämpas för mindre omfattande sjukdoms- eller smärtbehandling, 
främst i form av 
− enkel temporär fyllning, 
− spolning vid perikoronit eller abscess, 
− behandling av känsliga tandhalsar, 
− nervblockad vid orofaciala smärttillstånd (inkluderar inte anestesi vid 
odontologiska ingrepp), 
− intramuskulär injektion, 
− slipning av enstaka tand/tänder, 
− justering vid dekubitus annat än protesskavsår, 
− mindre korrigering av äldre laboratorieframställd hård bettskena. 
Åtgärden är inte ersättningsberättigande för injektion med botulinumtoxin. 
Åtgärden är inte ersättningsberättigande för behandling när specifik åtgärd 
för denna finns inom aktuellt tillstånd. 
Åtgärden är inte ersättningsberättigande tillsammans med åtgärd 302, 303, 304 eller ytterligare 301 under samma dag med samma behandlare. </t>
        </r>
      </text>
    </comment>
    <comment ref="B48" authorId="0" shapeId="0" xr:uid="{EB8ABB01-7350-4351-8096-18D5CF94FFBC}">
      <text>
        <r>
          <rPr>
            <b/>
            <sz val="9"/>
            <color indexed="81"/>
            <rFont val="Tahoma"/>
            <family val="2"/>
          </rPr>
          <t>302 - Sjukdoms- eller smärtbehandling</t>
        </r>
        <r>
          <rPr>
            <sz val="9"/>
            <color indexed="81"/>
            <rFont val="Tahoma"/>
            <family val="2"/>
          </rPr>
          <t xml:space="preserve">
Åtgärden tillämpas för sjukdoms- eller smärtbehandling, främst i form av 
− en långtidstemporär fyllning, 
− incision, spolning och tamponad vid abscess inklusive bedövning, 
− en temporär krona, 
− behandling av postoperativa besvär (med villkoret att primäringreppet 
är utfört på annan mottagning), 
− behandling vid dry socket, 
− överkappning eller partiell pulpotomi vid tandfraktur inklusive
temporär fyllning, 
− bonding av extraherad tand till granntand, 
− avlägsnande av vävnadsskadande extensionsled inklusive puts, 
− avlägsnande av broled inför lambåoperation inklusive puts, 
− akupunktur, 
− annan behandling av tillstånd i käkled eller käkmuskler. 
Åtgärden är inte ersättningsberättigande för injektion med botulinumtoxin. 
Åtgärden är inte ersättningsberättigande för behandling när specifik åtgärd 
för denna finns inom aktuellt tillstånd. 
Åtgärden är inte ersättningsberättigande tillsammans med åtgärd 301, 303, 304 eller ytterligare 302 under samma dag med samma behandlare. </t>
        </r>
      </text>
    </comment>
    <comment ref="B49" authorId="0" shapeId="0" xr:uid="{C46DB384-4CB1-4DC0-B017-90A0CFC3804B}">
      <text>
        <r>
          <rPr>
            <sz val="11"/>
            <color theme="1"/>
            <rFont val="Calibri"/>
            <family val="2"/>
            <scheme val="minor"/>
          </rPr>
          <t>303 - Sjukdoms- eller smärtbehandling, omfattande
Åtgärden tillämpas för mer omfattande sjukdoms- eller smärtbehandling, 
främst i form av 
− två långtidstemporära fyllningar, 
− två temporära kronor, 
− temporär basning av protes, 
− behandling av omfattande postoperativ blödning (med villkoret att 
primäringreppet är utfört på annan mottagning), 
− splinting vid parodontit när mobila tänder bondas till varandra. 
Åtgärden är inte ersättningsberättigande för injektion med botulinumtoxin. 
Åtgärden är inte ersättningsberättigande för behandling när specifik åtgärd 
för denna finns inom aktuellt tillstånd. 
Åtgärden är inte ersättningsberättigande tillsammans med åtgärd 301, 302, 
304 eller ytterligare 303 under samma dag med samma behandlare.</t>
        </r>
      </text>
    </comment>
    <comment ref="B50" authorId="0" shapeId="0" xr:uid="{F89F77B9-719F-4ED8-BE0A-791D45997872}">
      <text>
        <r>
          <rPr>
            <sz val="11"/>
            <color theme="1"/>
            <rFont val="Calibri"/>
            <family val="2"/>
            <scheme val="minor"/>
          </rPr>
          <t xml:space="preserve">304 - Sjukdoms- eller smärtbehandling, särskilt tidskrävande
Åtgärden är endast ersättningsberättigande för
- tre eller flera långtidstemporära fyllningar,
- tre eller flera temporära kronor,
- ombyggnad av laboratorieframställd hård bettskena för annan funktion, med tandteknisk insats, eller
- tidskrävande behandling vid trauma.
Åtgärden är inte ersättningsberättigande tillsammans med åtgärd 301, 302, 303 eller ytterligare 304 för samma patient under samma dag och med samma behandlare.
Se bilaga 3 allmänna råd. </t>
        </r>
      </text>
    </comment>
    <comment ref="B51" authorId="0" shapeId="0" xr:uid="{7E1BA87B-6402-4B46-9FEC-1E03EFD098DC}">
      <text>
        <r>
          <rPr>
            <b/>
            <sz val="9"/>
            <color indexed="81"/>
            <rFont val="Tahoma"/>
            <family val="2"/>
          </rPr>
          <t>311 - Information eller instruktion vid munhälsorelaterade sjukdomar eller problem</t>
        </r>
        <r>
          <rPr>
            <sz val="9"/>
            <color indexed="81"/>
            <rFont val="Tahoma"/>
            <family val="2"/>
          </rPr>
          <t xml:space="preserve">
Åtgärden tillämpas för 
− utförlig information om orsakssamband vid munhälsorelaterade 
sjukdomar eller problem, eller 
− utförlig instruktion gällande egenvård. 
Åtgärden är inte ersättningsberättigande tillsammans med åtgärd 201, 213, 
214, 312, 313, 314 eller ytterligare 311 under samma dag med samma 
behandlare. </t>
        </r>
      </text>
    </comment>
    <comment ref="B52" authorId="0" shapeId="0" xr:uid="{AC68903A-77F7-49A6-A295-0A10E2541BAC}">
      <text>
        <r>
          <rPr>
            <b/>
            <sz val="9"/>
            <color indexed="81"/>
            <rFont val="Tahoma"/>
            <family val="2"/>
          </rPr>
          <t>312 - Uppföljande information eller instruktion vid munhälsorelaterade sjukdomar eller problem</t>
        </r>
        <r>
          <rPr>
            <sz val="9"/>
            <color indexed="81"/>
            <rFont val="Tahoma"/>
            <family val="2"/>
          </rPr>
          <t xml:space="preserve">
Åtgärden är inte ersättningsberättigande tillsammans med åtgärd 101, 111 
eller 112 under samma dag vid samma mottagning. 
Åtgärden är inte ersättningsberättigande tillsammans med åtgärd 201, 213, 
214, 311, 313, 314 eller ytterligare 312 under samma dag med samma 
behandlare. 
Åtgärden är ersättningsberättigande högst sex gånger per ersättningsperiod.</t>
        </r>
      </text>
    </comment>
    <comment ref="B53" authorId="0" shapeId="0" xr:uid="{E65F6906-A7F9-4EB1-942D-B47E0DEC4F06}">
      <text>
        <r>
          <rPr>
            <b/>
            <sz val="9"/>
            <color indexed="81"/>
            <rFont val="Tahoma"/>
            <family val="2"/>
          </rPr>
          <t xml:space="preserve">313 - Kvalificerat rådgivande samtal vid sjukdoms- eller smärttillstånd, 60 minuter eller mer 
</t>
        </r>
        <r>
          <rPr>
            <sz val="9"/>
            <color indexed="81"/>
            <rFont val="Tahoma"/>
            <family val="2"/>
          </rPr>
          <t xml:space="preserve">Åtgärden tillämpas för kvalificerat stöd för beteendeförändring vid 
munhälsorelaterade sjukdomar och ska innehålla en individanpassad 
behandlingsplan för teoribaserad beteendepåverkan. 
Åtgärden är inte ersättningsberättigande tillsammans med åtgärd 201, 213, 
214, 311, 312 eller 314 under samma dag med samma behandlare. 
Åtgärden är ersättningsberättigande en gång per ersättningsperiod och 
behandlare. </t>
        </r>
      </text>
    </comment>
    <comment ref="B54" authorId="0" shapeId="0" xr:uid="{6EEB14FA-2461-47E4-A4D2-F8C829E81A76}">
      <text>
        <r>
          <rPr>
            <b/>
            <sz val="9"/>
            <color indexed="81"/>
            <rFont val="Tahoma"/>
            <family val="2"/>
          </rPr>
          <t xml:space="preserve">314 -Kvalificerat rådgivande samtal vid sjukdoms- eller smärttillstånd 
</t>
        </r>
        <r>
          <rPr>
            <sz val="9"/>
            <color indexed="81"/>
            <rFont val="Tahoma"/>
            <family val="2"/>
          </rPr>
          <t xml:space="preserve">Åtgärden tillämpas för kvalificerat stöd för beteendeförändring vid 
munhälsorelaterade sjukdomar och ska innehålla en individanpassad 
behandlingsplan för teoribaserad beteendepåverkan. 
Åtgärden är inte ersättningsberättigande tillsammans med åtgärd 201, 213, 
214, 311, 312 eller 313 under samma dag med samma behandlare. 
Åtgärden är ersättningsberättigande en gång per dag. </t>
        </r>
      </text>
    </comment>
    <comment ref="B55" authorId="0" shapeId="0" xr:uid="{6187522A-79FA-4C75-AE4D-8B6D2F808805}">
      <text>
        <r>
          <rPr>
            <b/>
            <sz val="9"/>
            <color indexed="81"/>
            <rFont val="Tahoma"/>
            <family val="2"/>
          </rPr>
          <t>321 - Icke-operativ behandling av kariessjukdom</t>
        </r>
        <r>
          <rPr>
            <sz val="9"/>
            <color indexed="81"/>
            <rFont val="Tahoma"/>
            <family val="2"/>
          </rPr>
          <t xml:space="preserve">
Åtgärden tillämpas för intensiv fluoridbehandling, antimikrobiell behandling eller fördjupad kostrådgivning baserad på en kostanamnes. 
I åtgärden ingår i förekommande fall professionell tandrengöring.
Åtgärden är inte ersättningsberättigande tillsammans med åtgärd 201 under samma dag med samma behandlare. 
Åtgärden är inte ersättningsberättigande tillsammans med åtgärd 205, 206 eller ytterligare 321 under samma dag.</t>
        </r>
      </text>
    </comment>
    <comment ref="B56" authorId="0" shapeId="0" xr:uid="{4E39BDE3-CD49-4594-8E93-FE10E3180BC5}">
      <text>
        <r>
          <rPr>
            <sz val="11"/>
            <color theme="1"/>
            <rFont val="Calibri"/>
            <family val="2"/>
            <scheme val="minor"/>
          </rPr>
          <t xml:space="preserve">322 - Stegvis exkavering
Åtgärden tillämpas för exkavering med en efterföljande exspektansperiod 
innan permanent terapi kan utföras. 
I åtgärden ingår långtidstemporär fyllning och vid behov kontrollröntgen. 
Åtgärden är inte ersättningsberättigande tillsammans med åtgärd 301, 302, 
303, 701, 702, 703, 704, 705, 706, 707, 800 eller 801 för samma tandnummer 
under samma dag. 
Åtgärden är ersättningsberättigande en gång per tandnummer och 
ersättningsperiod. </t>
        </r>
      </text>
    </comment>
    <comment ref="B57" authorId="0" shapeId="0" xr:uid="{0E9B9063-CFC0-41C8-993D-5594CB1DA1D8}">
      <text>
        <r>
          <rPr>
            <b/>
            <sz val="9"/>
            <color indexed="81"/>
            <rFont val="Tahoma"/>
            <family val="2"/>
          </rPr>
          <t>341 - Behandling av parodontal sjukdom eller periimplantit, mindre omfattande</t>
        </r>
        <r>
          <rPr>
            <sz val="9"/>
            <color indexed="81"/>
            <rFont val="Tahoma"/>
            <family val="2"/>
          </rPr>
          <t xml:space="preserve">
Åtgärden tillämpas för mindre omfattande depuration/mekanisk infektionsbehandling vid gingivala eller parodontala problem eller vid implantat. 
I åtgärden ingår i förekommande fall även polering eller behandling med 
fluorid efter depuration. 
Åtgärden är inte ersättningsberättigande tillsammans med åtgärd 201, 205, 206, 207, 208, 209, 342, 343 eller ytterligare 341 under samma dag med samma behandlare. 
</t>
        </r>
      </text>
    </comment>
    <comment ref="B58" authorId="0" shapeId="0" xr:uid="{F87CFB88-753E-4E3E-935E-37ED121D2CDD}">
      <text>
        <r>
          <rPr>
            <b/>
            <sz val="9"/>
            <color indexed="81"/>
            <rFont val="Tahoma"/>
            <family val="2"/>
          </rPr>
          <t>342 - Behandling av parodontal sjukdom eller periimplantit, omfattande</t>
        </r>
        <r>
          <rPr>
            <sz val="9"/>
            <color indexed="81"/>
            <rFont val="Tahoma"/>
            <family val="2"/>
          </rPr>
          <t xml:space="preserve">
Åtgärden tillämpas för omfattande behandling av periimplantit vid flera implantat eller depuration/mekanisk infektionsbehandling vid parodontala problem, när det finns ett flertal fördjupade tandköttsfickor eller furkations involveringar. 
I åtgärden ingår i förekommande fall även polering eller behandling med fluorid efter depuration. 
Åtgärden är inte ersättningsberättigande tillsammans med åtgärd 201, 205, 206, 207, 208, 209, 341, 343 eller ytterligare 342 under samma dag med samma behandlare. </t>
        </r>
      </text>
    </comment>
    <comment ref="B59" authorId="0" shapeId="0" xr:uid="{B5A61A96-AB09-4BF4-B39C-8F2A2454ECCF}">
      <text>
        <r>
          <rPr>
            <b/>
            <sz val="9"/>
            <color indexed="81"/>
            <rFont val="Tahoma"/>
            <family val="2"/>
          </rPr>
          <t>343 - Behandling av parodontal sjukdom eller periimplantit, särskilt tidskrävande</t>
        </r>
        <r>
          <rPr>
            <sz val="9"/>
            <color indexed="81"/>
            <rFont val="Tahoma"/>
            <family val="2"/>
          </rPr>
          <t xml:space="preserve">
Åtgärden tillämpas för mycket omfattande behandling av periimplantit eller 
depuration/mekanisk infektionsbehandling vid omfattande parodontala 
problem, som kräver särskilt tidskrävande behandling om 90 minuter eller mer i total tidsåtgång samma dag. 
I åtgärden ingår i förekommande fall även polering eller behandling med fluorid efter depuration. 
Åtgärden är inte ersättningsberättigande tillsammans med åtgärd 201, 205, 206, 207, 208, 209, 341, 342 eller ytterligare 343 under samma dag med samma behandlare. 
Åtgärden är ersättningsberättigande högst fyra gånger under en ersättningsperiod. </t>
        </r>
      </text>
    </comment>
    <comment ref="B60" authorId="0" shapeId="0" xr:uid="{05865B91-B5C2-43A7-BAF6-B37B774BFDB9}">
      <text>
        <r>
          <rPr>
            <b/>
            <sz val="9"/>
            <color indexed="81"/>
            <rFont val="Tahoma"/>
            <family val="2"/>
          </rPr>
          <t>362 - Lustgassedering, per gång</t>
        </r>
        <r>
          <rPr>
            <sz val="9"/>
            <color indexed="81"/>
            <rFont val="Tahoma"/>
            <family val="2"/>
          </rPr>
          <t xml:space="preserve">
I åtgärden ingår information om lustgassedering, introduktion med syrgas, lustgasupptrappning, lustgasavtrappning, syrgasavtrappning samt kort övervakning efter slutförd sedering.</t>
        </r>
      </text>
    </comment>
    <comment ref="A61" authorId="0" shapeId="0" xr:uid="{00000000-0006-0000-0000-00002D000000}">
      <text>
        <r>
          <rPr>
            <b/>
            <sz val="9"/>
            <rFont val="Tahoma"/>
            <family val="2"/>
          </rPr>
          <t>400 Kirurgiska åtgärder</t>
        </r>
        <r>
          <rPr>
            <sz val="9"/>
            <rFont val="Tahoma"/>
            <family val="2"/>
          </rPr>
          <t xml:space="preserve">
I  åtgärderna  ingår  alla  material  och  moment  vid  behandling  såsom  operationsuppdukning, blodstillning,    suturering    och    postoperativ    information.    Tandtekniskt    arbete    oavsett framställningsmetod ingår inklusive all materialkostnad.
I  åtgärderna  ingår  även  kontroll  och  efterbehandling  inklusive  suturtagning,  behandling  av
efterbesvär inklusive dry socket upp till 14 dagar efter behandlingstillfället, samt vid behov kontrollröntgen.</t>
        </r>
      </text>
    </comment>
    <comment ref="B62" authorId="0" shapeId="0" xr:uid="{F1848C27-BAF7-47C0-A0F5-32B2E91DA89A}">
      <text>
        <r>
          <rPr>
            <b/>
            <sz val="9"/>
            <color indexed="81"/>
            <rFont val="Tahoma"/>
            <family val="2"/>
          </rPr>
          <t xml:space="preserve">401 - Tandextraktion, en tand 
</t>
        </r>
        <r>
          <rPr>
            <sz val="9"/>
            <color indexed="81"/>
            <rFont val="Tahoma"/>
            <family val="2"/>
          </rPr>
          <t>Åtgärden är inte ersättningsberättigande tillsammans med åtgärd 402, 404, 405, 406, 408, 409, 421, 423, 425, 427, 428, 429, 430, 431, 432, 433, 451, 452, 453, 454, 541 eller ytterligare 401 under samma dag med samma behandlare. 
Åtgärden är inte ersättningsberättigande tillsammans med åtgärd 163 för 
samma tandposition under samma dag.</t>
        </r>
      </text>
    </comment>
    <comment ref="B63" authorId="0" shapeId="0" xr:uid="{86237E74-AE9E-4676-BA8D-455086C13025}">
      <text>
        <r>
          <rPr>
            <b/>
            <sz val="9"/>
            <color indexed="81"/>
            <rFont val="Tahoma"/>
            <family val="2"/>
          </rPr>
          <t xml:space="preserve">402 - Tandextraktion, när separation eller friläggning krävs, en tand 
</t>
        </r>
        <r>
          <rPr>
            <sz val="9"/>
            <color indexed="81"/>
            <rFont val="Tahoma"/>
            <family val="2"/>
          </rPr>
          <t xml:space="preserve">Åtgärden tillämpas för extraktion av 
− flerrotig tand efter separation av rötterna, 
− tand oavsett antal rötter, efter separation av brokonstruktion, eller 
− tand efter friläggning. 
Åtgärden är inte ersättningsberättigande tillsammans med åtgärd 401, 404, 
405, 406, 408, 409, 421, 423, 425, 427, 428, 429, 430, 431, 432, 433, 451, 
452, 453, 454, 541 eller ytterligare 402 under samma dag med samma behandlare. 
Åtgärden är inte ersättningsberättigande tillsammans med åtgärd 163 för 
samma tandposition under samma dag. </t>
        </r>
      </text>
    </comment>
    <comment ref="B64" authorId="0" shapeId="0" xr:uid="{C1299209-01FD-44F5-9C7A-D0222BD2E320}">
      <text>
        <r>
          <rPr>
            <b/>
            <sz val="9"/>
            <color indexed="81"/>
            <rFont val="Tahoma"/>
            <family val="2"/>
          </rPr>
          <t xml:space="preserve">403 - Tandextraktion, enkel 
</t>
        </r>
        <r>
          <rPr>
            <sz val="9"/>
            <color indexed="81"/>
            <rFont val="Tahoma"/>
            <family val="2"/>
          </rPr>
          <t>Åtgärden tillämpas för tanduttagning av en tand som är enkel att extrahera vid 
parodontal försvagning eller rotrest utan benstöd. 
Åtgärden är inte ersättningsberättigande tillsammans med åtgärd 404, 405, 408, 409, 427, 428, 430, 431, 432, 433, 452 eller 454 i samma kvadrant eller med åtgärd 451 eller 453 i samma operationsområde (kvadrant eller tandposition 3–3) under samma dag. 
Åtgärden är inte ersättningsberättigande tillsammans med åtgärd 163 för 
samma tandposition under samma dag.</t>
        </r>
      </text>
    </comment>
    <comment ref="B65" authorId="0" shapeId="0" xr:uid="{CA0DCE4A-516C-48D0-A637-D4B7FE0EE19F}">
      <text>
        <r>
          <rPr>
            <b/>
            <sz val="9"/>
            <color indexed="81"/>
            <rFont val="Tahoma"/>
            <family val="2"/>
          </rPr>
          <t xml:space="preserve">404 - Kirurgiskt avlägsnande av en eller flera tändereller annan vävnad  i samma kvadrant </t>
        </r>
        <r>
          <rPr>
            <sz val="9"/>
            <color indexed="81"/>
            <rFont val="Tahoma"/>
            <family val="2"/>
          </rPr>
          <t xml:space="preserve">
Åtgärden är ersättningsberättigande endast för lambåoperation. 
Åtgärden är inte ersättningsberättigande för apikalkirurgisk behandling. 
Åtgärden är inte ersättningsberättigande tillsammans med åtgärd 403, 410, 427, 428, 429, 430, 431, 432 eller 433 i samma kvadrant under samma dag. 
Åtgärden är inte ersättningsberättigande tillsammans med åtgärd 163, 405, 407, 408, 451, 452, 453, 454 eller 541 under samma dag. 
Åtgärden är inte ersättningsberättigande tillsammans med åtgärd 401, 402 eller 406 under samma dag med samma behandlare. 
Åtgärden är inte ersättningsberättigande tillsammans med åtgärd 420–426, 542 eller med utbytesåtgärd 925 eller 928 för samma tandposition under samma dag. 
Åtgärden är ersättningsberättigande en gång per dag och behandlare. </t>
        </r>
      </text>
    </comment>
    <comment ref="B66" authorId="0" shapeId="0" xr:uid="{019C7771-9A10-40AD-A756-F305178FCAAD}">
      <text>
        <r>
          <rPr>
            <sz val="11"/>
            <color theme="1"/>
            <rFont val="Calibri"/>
            <family val="2"/>
            <scheme val="minor"/>
          </rPr>
          <t xml:space="preserve">405 - Omfattande dentoalveolär kirurgi
Åtgärden är ersättningsberättigande endast för lambåoperation. 
Åtgärden tillämpas för 
− kirurgiskt avlägsnande av en eller flera tänder vid komplicerade 
förhållanden, 
− kirurgiskt avlägsnande av tänder i flera kvadranter, 
− avlägsnande av annan vävnad vid komplicerade förhållanden, 
− slutning av oroantral kommunikation vid extraktions- eller operations_x0002_komplikation, eller 
− komplicerad kirurgisk friläggning av tand, med anbringande av 
ortodontiskt förankringselement. 
Med komplicerade förhållanden avses i direkt anslutning till mandibularkanal, 
mycket komplicerad rotanatomi, distoangulärt tippade tänder, inskränkt 
gapförmåga, horisontellt liggande tänder eller extremt högt liggande tänder i 
överkäken. 
I åtgärden ingår sedering med perorala läkemedel. 
Åtgärden är inte ersättningsberättigande för apikalkirurgisk behandling. 
Åtgärden är inte ersättningsberättigande tillsammans med åtgärd 403, 410, 
427, 428, 429, 430, 431, 432 eller 433 i samma kvadrant under samma dag. 
Åtgärden är inte ersättningsberättigande tillsammans med åtgärd 401, 402 
eller 406 under samma dag med samma behandlare. 
Åtgärden är inte ersättningsberättigande tillsammans med åtgärd 163, 404, 
407, 408, 451, 452, 453, 454 eller 541 under samma dag. 
Åtgärden är inte ersättningsberättigande tillsammans med åtgärd 
420–426, 542 eller med utbytesåtgärd 925 eller 928 för samma tandposition 
under samma dag. 
Åtgärden är ersättningsberättigande en gång per dag och behandlare. </t>
        </r>
      </text>
    </comment>
    <comment ref="B67" authorId="0" shapeId="0" xr:uid="{373DB8E0-187A-49A0-939D-82E9B98E0511}">
      <text>
        <r>
          <rPr>
            <b/>
            <sz val="9"/>
            <color indexed="81"/>
            <rFont val="Tahoma"/>
            <family val="2"/>
          </rPr>
          <t xml:space="preserve">406 - Tandextraktion, övertalig tand 
</t>
        </r>
        <r>
          <rPr>
            <sz val="9"/>
            <color indexed="81"/>
            <rFont val="Tahoma"/>
            <family val="2"/>
          </rPr>
          <t>Åtgärden är inte ersättningsberättigande tillsammans med åtgärd 401, 402, 
404, 405, 408, 409, 421, 423, 425, 427, 428, 429, 430, 431, 432, 433, 451, 
452, 453, 454, 541 eller ytterligare 406 under samma dag med samma 
behandlare. 
Åtgärden är inte ersättningsberättigande tillsammans med åtgärd 163 för 
samma tandposition under samma dag.</t>
        </r>
      </text>
    </comment>
    <comment ref="B68" authorId="0" shapeId="0" xr:uid="{AD8DF241-C82C-4B69-9428-C4C9D6FA6644}">
      <text>
        <r>
          <rPr>
            <sz val="11"/>
            <color theme="1"/>
            <rFont val="Calibri"/>
            <family val="2"/>
            <scheme val="minor"/>
          </rPr>
          <t>407 - Övrig kirurgi eller plastik
Åtgärden tillämpas för 
− korrigerande mjukvävnadskirurgi, 
− avlägsnande av mjukvävnasförändring, 
− benplastik som kräver lambå, 
− frenulumplastik, 
− preprotetisk friläggning med lambå, 
− separation och extraktion av del av molar inklusive tillputsning av 
kvarvarande rot, eller 
− övrig kirurgi som kräver lambå och inte inryms i annan ersättnings_x0002_berättigande åtgärd för kirurgi. 
Åtgärden är inte ersättningsberättigande tillsammans med åtgärd 420–426, 
542 eller med utbytesåtgärd 925 eller 928 för samma tandposition under 
samma dag. 
Åtgärden är inte ersättningsberättigande tillsammans med åtgärd 427, 428, 
429, 430, 431, 432 eller 433 i samma kvadrant under samma dag. 
Åtgärden är inte ersättningsberättigande tillsammans med åtgärd 163, 404, 
405, 408, 451, 452, 453, 454, 541 eller ytterligare 407 under samma dag</t>
        </r>
      </text>
    </comment>
    <comment ref="B69" authorId="0" shapeId="0" xr:uid="{549E8742-B3B6-42CA-8EB4-47E57DA3A4BC}">
      <text>
        <r>
          <rPr>
            <sz val="11"/>
            <color theme="1"/>
            <rFont val="Calibri"/>
            <family val="2"/>
            <scheme val="minor"/>
          </rPr>
          <t>408 - Preprotetisk friläggning med lambå, omfattande
Åtgärden tillämpas för preprotetisk friläggning med lambå vid fem eller fler 
tänder som ska behandlas med tandstödd protetik inom tandvårdsstödet och 
där mindre än halva kronhöjden återstår för flera av tänderna. 
Åtgärden är inte ersättningsberättigande tillsammans med åtgärd 163, 404, 
405, 407, 451, 452, 453, 454 eller ytterligare 408 under samma dag. 
Åtgärden är inte ersättningsberättigande tillsammans med åtgärd 403 eller 
410 i samma kvadrant under samma dag. 
Åtgärden är inte ersättningsberättigande tillsammans med åtgärd 401, 402 
eller 406 under samma dag med samma behandlare. 
Åtgärden är ersättningsberättigande en gång per käke och ersättningsperiod</t>
        </r>
      </text>
    </comment>
    <comment ref="B70" authorId="1" shapeId="0" xr:uid="{A0B1DF39-A7EF-4CA7-895E-52DC112ABF97}">
      <text>
        <r>
          <rPr>
            <sz val="11"/>
            <color theme="1"/>
            <rFont val="Calibri"/>
            <family val="2"/>
            <scheme val="minor"/>
          </rPr>
          <t xml:space="preserve">409 - Kirurgiskt avlägsnande av tand i annan kvadrant i samband med 
parodontalkirurgiska åtgärder, tilläggsåtgärd
Åtgärden är endast ersättningsberättigande för lambåoperation i en eller flera 
kvadranter när kirurgisk behandling av parodontit eller periimplantit utförs i 
annan kvadrant vid samma operationstillfälle. 
Åtgärden tillämpas för 
− kirurgiskt avlägsnande av en eller flera tänder, eller 
− separation och kirurgiskt avlägsnande av rot på en eller flera molarer 
inklusive tillputsning av kvarvarande rot. 
Åtgärden är ersättningsberättigande endast tillsammans med åtgärd 452 
eller 454 i annan kvadrant eller med åtgärd 451 eller 453 i annat 
operationsområde (kvadrant eller tandposition 3–3) under samma dag. 
Åtgärden är inte ersättningsberättigande tillsammans med åtgärd 403, 410, 
436 eller ytterligare 409 i samma kvadrant under samma dag. 
Åtgärden är inte ersättningsberättigande tillsammans med åtgärd 401, 402 
eller 406 under samma dag med samma behandlare. 
Åtgärden är inte ersättningsberättigande tillsammans med åtgärd 420 i 
samma tandposition under samma dag. 
</t>
        </r>
      </text>
    </comment>
    <comment ref="B71" authorId="1" shapeId="0" xr:uid="{9D52D0D9-EF62-4E7D-8321-99CFC4C2DDDE}">
      <text>
        <r>
          <rPr>
            <sz val="11"/>
            <color theme="1"/>
            <rFont val="Calibri"/>
            <family val="2"/>
            <scheme val="minor"/>
          </rPr>
          <t>410 - Tandextraktion, ytterligare när flera tandextraktioner utförs under 
samma dag eller i samband med lambåoperation, tilläggsåtgärd 
Åtgärden är ersättningsberättigande endast tillsammans med 
− åtgärd 401, 402, 403, 406, 421, 423, 425, 429 eller 541 under samma dag 
med samma behandlare, 
− åtgärd 404, 405, 408, 409, 427, 428, 430, 431, 432, 433, 452, eller 454 i 
annan kvadrant under samma dag, eller 
− åtgärd 451 eller 453 i annat operationsområde (kvadrant eller 
tandposition 3–3) under samma dag. 
Åtgärden är inte ersättningsberättigande tillsammans med åtgärd 404, 405, 
408, 409, 427, 428, 430, 431, 432, 433, 452 eller 454 i samma kvadrant eller 
med 451 eller 453 i samma operationsområde (kvadrant eller tandposition 3–
3) under samma dag. 
Åtgärden är inte ersättningsberättigande tillsammans med åtgärd 163 för 
samma tandposition under samma dag.</t>
        </r>
      </text>
    </comment>
    <comment ref="B72" authorId="0" shapeId="0" xr:uid="{D4CC329D-12C8-41B3-81E5-36018BA49D15}">
      <text>
        <r>
          <rPr>
            <sz val="11"/>
            <color theme="1"/>
            <rFont val="Calibri"/>
            <family val="2"/>
            <scheme val="minor"/>
          </rPr>
          <t>420 - Implantat, per styck, tilläggsåtgärd
I åtgärden ingår implantat, täckskruv och läkdistans. 
Åtgärden är ersättningsberättigande endast tillsammans med åtgärd 421, 
423 eller 425 under samma dag. 
Åtgärden är inte ersättningsberättigande tillsammans med åtgärd 431 i 
samma kvadrant under samma dag. 
Åtgärden är inte ersättningsberättigande tillsammans med åtgärd 404, 405, 
407, 409, 429 eller 892 i samma tandposition under samma dag.</t>
        </r>
      </text>
    </comment>
    <comment ref="B73" authorId="0" shapeId="0" xr:uid="{45E9BDCE-5CC1-42F4-96E8-9677EF1707DE}">
      <text>
        <r>
          <rPr>
            <sz val="11"/>
            <color theme="1"/>
            <rFont val="Calibri"/>
            <family val="2"/>
            <scheme val="minor"/>
          </rPr>
          <t xml:space="preserve">420.1 - Implantat, per styck, tilläggsåtgärd
I åtgärden ingår implantat, täckskruv och läkdistans. 
Åtgärden är ersättningsberättigande endast tillsammans med åtgärd 421, 
423 eller 425 under samma dag. 
Åtgärden är inte ersättningsberättigande tillsammans med åtgärd 431 i 
samma kvadrant under samma dag. 
Åtgärden är inte ersättningsberättigande tillsammans med åtgärd 404, 405, 
407, 409, 429 eller 892 i samma tandposition under samma dag.
</t>
        </r>
      </text>
    </comment>
    <comment ref="B74" authorId="0" shapeId="0" xr:uid="{0BC62798-B726-40FA-B1E3-BCA83D888425}">
      <text>
        <r>
          <rPr>
            <sz val="11"/>
            <color theme="1"/>
            <rFont val="Calibri"/>
            <family val="2"/>
            <scheme val="minor"/>
          </rPr>
          <t>421 - Operation avseende käkbensförankrade implantat, ett implantat
Åtgärden tillämpas för operation, inklusive för- och efterbehandling. 
I förekommande fall ingår sedering med perorala läkemedel och preparation 
av implantatsäte med osteotom. 
Åtgärden är inte ersättningsberättigande tillsammans med åtgärd 401, 402 
eller 406 under samma dag med samma behandlare. 
Åtgärden är inte ersättningsberättigande tillsammans med åtgärd 404, 405, 
407, 422, 424 eller 426 för samma tandposition under samma dag. 
Åtgärden är inte ersättningsberättigande tillsammans med åtgärd 163, 423, 
425, 427, 428 eller ytterligare 421 under samma dag. 
Åtgärden är inte ersättningsberättigande tillsammans med åtgärd 429 eller 
431 i samma kvadrant under samma dag.</t>
        </r>
      </text>
    </comment>
    <comment ref="B75" authorId="0" shapeId="0" xr:uid="{65CA5083-DC05-4EB0-AC51-8A29A0461733}">
      <text>
        <r>
          <rPr>
            <sz val="11"/>
            <color theme="1"/>
            <rFont val="Calibri"/>
            <family val="2"/>
            <scheme val="minor"/>
          </rPr>
          <t>422 - Kirurgisk friläggning av ett implantat vid tvåstegsteknik 
Åtgärden tillämpas för friläggning med samtidig insättning av en 
distanskomponent. 
Åtgärden är inte ersättningsberättigande tillsammans med åtgärd 404, 405, 
407, 421, 423 eller 425 för samma tandposition under samma dag.
Åtgärden är inte ersättningsberättigande tillsammans med åtgärd 424, 426 
eller ytterligare 422 under samma dag.</t>
        </r>
      </text>
    </comment>
    <comment ref="B76" authorId="0" shapeId="0" xr:uid="{58406409-ECA9-4BF2-811B-7269D012B015}">
      <text>
        <r>
          <rPr>
            <sz val="11"/>
            <color theme="1"/>
            <rFont val="Calibri"/>
            <family val="2"/>
            <scheme val="minor"/>
          </rPr>
          <t>423 - Operation avseende käkbensförankrade implantat, två eller tre implantat
Åtgärden tillämpas för operation inklusive för- och efterbehandling. 
I förekommande fall ingår sedering med perorala läkemedel och preparation 
av implantatsäte med osteotom. 
Åtgärden är inte ersättningsberättigande tillsammans med åtgärd 401, 402 
eller 406 under samma dag med samma behandlare. 
Åtgärden är inte ersättningsberättigande tillsammans med åtgärd 404, 405, 
407, 422, 424 eller 426 för samma tandposition under samma dag. 
Åtgärden är inte ersättningsberättigande tillsammans med åtgärd 163, 421, 
425, 427, 428 eller ytterligare 423 under samma dag. 
Åtgärden är inte ersättningsberättigande tillsammans med åtgärd 429 eller 
431 i samma kvadrant under samma dag.</t>
        </r>
      </text>
    </comment>
    <comment ref="B77" authorId="0" shapeId="0" xr:uid="{6909975E-3B9F-4C07-BABD-2AEC21FFE782}">
      <text>
        <r>
          <rPr>
            <sz val="11"/>
            <color theme="1"/>
            <rFont val="Calibri"/>
            <family val="2"/>
            <scheme val="minor"/>
          </rPr>
          <t>424 - Kirurgisk friläggning av två eller tre implantat vid tvåstegsteknik
Åtgärden tillämpas för friläggning med samtidig insättning av två eller tre 
distanskomponenter. 
Åtgärden är inte ersättningsberättigande tillsammans med åtgärd 404, 405, 
407, 421, 423 eller 425 för samma tandposition under samma dag.
Åtgärden är inte ersättningsberättigande tillsammans med åtgärd 422, 426 
eller ytterligare 424 under samma dag.</t>
        </r>
      </text>
    </comment>
    <comment ref="B78" authorId="0" shapeId="0" xr:uid="{A6F0923C-600B-48A6-AEAF-583BCFAB1871}">
      <text>
        <r>
          <rPr>
            <sz val="11"/>
            <color theme="1"/>
            <rFont val="Calibri"/>
            <family val="2"/>
            <scheme val="minor"/>
          </rPr>
          <t>425 - Operation avseende käkbensförankrade implantat, fyra eller fler implantat
Åtgärden tillämpas för operation, inklusive för- och efterbehandling. 
I förekommande fall ingår sedering med perorala läkemedel och 
preparation av implantatsäte med osteotom. 
Åtgärden är inte ersättningsberättigande tillsammans med åtgärd 401, 402 
eller 406 under samma dag med samma behandlare. 
Åtgärden är inte ersättningsberättigande tillsammans med åtgärd 404, 405, 
407, 422, 424 eller 426 för samma tandposition under samma dag.
Åtgärden är inte ersättningsberättigande tillsammans med åtgärd 163, 421, 
423, 427 eller 428 under samma dag. 
Åtgärden är inte ersättningsberättigande tillsammans med åtgärd 429 eller 
431 i samma kvadrant under samma dag. 
Åtgärden är ersättningsberättigande upp till två gånger per dag när fyra eller 
fler implantat installeras per käke.</t>
        </r>
      </text>
    </comment>
    <comment ref="B79" authorId="0" shapeId="0" xr:uid="{5B7030CC-A06D-48C6-917C-22D4202A1424}">
      <text>
        <r>
          <rPr>
            <sz val="11"/>
            <color theme="1"/>
            <rFont val="Calibri"/>
            <family val="2"/>
            <scheme val="minor"/>
          </rPr>
          <t xml:space="preserve">426 - Kirurgisk friläggning av fyra eller fler implantat vid tvåstegsteknik 
Åtgärden tillämpas för friläggning med samtidig insättning av fyra eller fler 
distanskomponenter. 
Åtgärden är inte ersättningsberättigande tillsammans med åtgärd 404, 405, 
407, 421, 423 eller 425 för samma tandposition under samma dag. 
Åtgärden är inte ersättningsberättigande tillsammans med åtgärd 422 eller 
424 under samma dag. 
Åtgärden är ersättningsberättigande upp till två gånger per dag när fyra eller 
fler implantat friläggs per käke. </t>
        </r>
      </text>
    </comment>
    <comment ref="B80" authorId="0" shapeId="0" xr:uid="{8C64F6AD-3419-49E4-AD0B-A55EB1D04139}">
      <text>
        <r>
          <rPr>
            <sz val="11"/>
            <color theme="1"/>
            <rFont val="Calibri"/>
            <family val="2"/>
            <scheme val="minor"/>
          </rPr>
          <t>427 - Benaugmentation med autologt ben i en kvadrant
Åtgärden är endast ersättningsberättigande för lambåoperation för 
uppbyggnad av otillräcklig benvolym med autologt ben inför implantat_x0002_installation vid annat tillfälle i en eller flera tandpositioner i en kvadrant. 
I förekommande fall ingår operation vid tagställe och sedering med perorala 
läkemedel. 
Åtgärden är inte ersättningsberättigande tillsammans med åtgärd 401, 402 
eller 406 under samma dag med samma behandlare. 
Åtgärden är inte ersättningsberättigande tillsammans med åtgärd 163, 421, 
423, 425, 428, 432, 433 eller ytterligare 427 under samma dag. 
Åtgärden är inte ersättningsberättigande tillsammans med åtgärd 403, 404, 
405, 407, 410, 429, 430 eller 431 i samma kvadrant under samma dag. 
Åtgärden är inte ersättningsberättigande tillsammans med utbytesåtgärd 925 
eller 928 för samma tandposition under samma dag. 
Åtgärden är endast ersättningsberättigande för tandläkare med bevis om 
specialistkompetens i käkkirurgi eller parodontologi samt för tandläkare 
under specialistutbildning när behandlingen sker vid utbildningsklinik inom 
käkkirurgi eller parodontologi.</t>
        </r>
      </text>
    </comment>
    <comment ref="B81" authorId="0" shapeId="0" xr:uid="{576A820F-65D9-48D8-8AAF-74E036037E3A}">
      <text>
        <r>
          <rPr>
            <b/>
            <sz val="9"/>
            <color indexed="81"/>
            <rFont val="Tahoma"/>
            <family val="2"/>
          </rPr>
          <t>428 - Benaugmentation med benersättningsmaterial i en kvadrant</t>
        </r>
        <r>
          <rPr>
            <sz val="9"/>
            <color indexed="81"/>
            <rFont val="Tahoma"/>
            <family val="2"/>
          </rPr>
          <t xml:space="preserve"> 
Åtgärden tillämpas för lambåoperation för uppbyggnad av otillräcklig 
benvolym eller bendefekt med benersättningsmaterial i en eller flera 
tandpositioner i en kvadrant. Åtgärden är endast ersättningsberättigande för 
sinuslyft med buckal entré eller onlayteknik. 
I åtgärden ingår rekonstruktiva material och i förekommande fall sedering 
med perorala läkemedel. 
Åtgärden är inte ersättningsberättigande tillsammans med åtgärd 401, 402 
eller 406 under samma dag med samma behandlare. 
Åtgärden är inte ersättningsberättigande tillsammans med åtgärd 163, 421, 
423, 425, 427, 432, 433 eller ytterligare 428 under samma dag. 
Åtgärden är inte ersättningsberättigande tillsammans med åtgärd 403, 404, 
405, 407, 410, 429, 430 eller 431 i samma kvadrant under samma dag. 
Åtgärden är inte ersättningsberättigande tillsammans med utbytesåtgärd 925 
eller 928 för samma tandposition under samma dag. 
Åtgärden är endast ersättningsberättigande för tandläkare med bevis om 
specialistkompetens i käkkirurgi eller parodontologi samt för tandläkare 
under specialistutbildning när behandlingen sker vid utbildningsklinik inom 
käkkirurgi eller parodontologi.</t>
        </r>
      </text>
    </comment>
    <comment ref="B82" authorId="0" shapeId="0" xr:uid="{7EAB3CB9-FEEA-4E04-B578-1F99F3B0C666}">
      <text>
        <r>
          <rPr>
            <sz val="11"/>
            <color theme="1"/>
            <rFont val="Calibri"/>
            <family val="2"/>
            <scheme val="minor"/>
          </rPr>
          <t xml:space="preserve">429 - Kirurgiskt avlägsnande av implantat
Åtgärden är endast ersättningsberättigande för lambåoperation för 
avlägsnande av ett eller flera implantat. 
I åtgärden ingår i förekommande fall sedering med perorala läkemedel. 
Åtgärden är inte ersättningsberättigande tillsammans med åtgärd 401, 402 
eller 406 under samma dag med samma behandlare. 
Åtgärden är inte ersättningsberättigande tillsammans med åtgärd 163, 451, 
452, 453, 454 eller ytterligare 429 under samma dag. 
Åtgärden är inte ersättningsberättigande tillsammans med åtgärd 404, 405, 
407, 421, 423, 425, 427, 428, 430, 431, 432, 433 eller 436 i samma kvadrant 
under samma dag. 
Åtgärden är inte ersättningsberättigande tillsammans med åtgärd 420 för 
samma tandposition under samma dag. 
Åtgärden är ersättningsberättigande en gång per tandposition och 
ersättningsperiod. </t>
        </r>
      </text>
    </comment>
    <comment ref="B83" authorId="0" shapeId="0" xr:uid="{EC37E1EA-F096-4AF6-965E-6F8D29A35209}">
      <text>
        <r>
          <rPr>
            <sz val="11"/>
            <color theme="1"/>
            <rFont val="Calibri"/>
            <family val="2"/>
            <scheme val="minor"/>
          </rPr>
          <t xml:space="preserve">430 - Benaugmentation med autologt ben i en kvadrant i samband med 
benaugmentation i annan kvadrant eller implantatoperation i samma 
kvadrant, per kvadrant, tilläggsåtgärd 
Åtgärden är endast ersättningsberättigande för lambåoperation för 
uppbyggnad av otillräcklig benvolym med autologt ben i en eller flera 
tandpositioner i en kvadrant 
− inför implantatinstallation vid annat tillfälle, eller 
− vid sinuslyft med buckal entré och samtidig implantatoperation för att 
skapa utrymme för implantatinstallation. 
I åtgärden ingår i förekommande fall operation vid tagställe. 
Åtgärden är inte ersättningsberättigande för preparation av implantatsäte 
med osteotom/osteotomteknik. 
Åtgärden är ersättningsberättigande endast tillsammans med 
− åtgärd 421, 423, 425, 427 eller 428 i annan kvadrant under samma dag, 
inför implantatinstallation vid annat tillfälle, eller 
− åtgärd 420, 421, 423 eller 425 i samma kvadrant under samma dag, för 
sinuslyft med buckal entré vid samtidig implantatoperation. 
Åtgärden är inte ersättningsberättigande tillsammans med åtgärd 401, 402 
eller 406 under samma dag med samma behandlare. 
Åtgärden är inte ersättningsberättigande tillsammans med åtgärd 403, 404, 
405, 407, 410, 427, 428, 429, 431, 432, 433 eller ytterligare 430 i samma 
kvadrant under samma dag. 
Åtgärden är inte ersättningsberättigande tillsammans med utbytesåtgärd 925 
eller 928 för samma tandposition under samma dag. </t>
        </r>
      </text>
    </comment>
    <comment ref="B84" authorId="0" shapeId="0" xr:uid="{BCA79153-AAD6-4A60-9851-28C413052A64}">
      <text>
        <r>
          <rPr>
            <sz val="11"/>
            <color theme="1"/>
            <rFont val="Calibri"/>
            <family val="2"/>
            <scheme val="minor"/>
          </rPr>
          <t xml:space="preserve">431 - Benaugmentation med benersättningsmaterial i samband med benaugmentation eller implantatoperation i annan kvadrant, per kvadrant, tilläggsåtgärd
Åtgärden tillämpas för lambåoperation för uppbyggnad av otillräcklig 
benvolym eller bendefekt med benersättningsmaterial i en eller flera 
tandpositioner i en kvadrant. Åtgärden är endast ersättningsberättigande för 
sinuslyft med buckal entré eller onlayteknik. 
I åtgärden ingår rekonstruktiva material. 
Åtgärden är ersättningsberättigande endast tillsammans med åtgärd 421, 
423, 425, 427 eller 428 i annan kvadrant under samma dag. 
Åtgärden är inte ersättningsberättigande tillsammans med åtgärd 401, 402 
eller 406 under samma dag med samma behandlare. 
Åtgärden är inte ersättningsberättigande tillsammans med åtgärd 403, 404, 
405, 407, 410, 420, 421, 423, 425, 427, 428, 429, 430, 432, 433 eller 
ytterligare 431 i samma kvadrant under samma dag. 
Åtgärden är inte ersättningsberättigande tillsammans med utbytesåtgärd 925 
eller 928 för samma tandposition under samma dag. 
Åtgärden är endast ersättningsberättigande för tandläkare med bevis om 
specialistkompetens i käkkirurgi eller parodontologi samt för tandläkare under 
specialistutbildning när behandlingen sker vid utbildningsklinik inom 
käkkirurgi eller parodontologi. </t>
        </r>
      </text>
    </comment>
    <comment ref="B85" authorId="0" shapeId="0" xr:uid="{7E4A8254-E9CF-4748-B781-37439EEA955D}">
      <text>
        <r>
          <rPr>
            <sz val="11"/>
            <color theme="1"/>
            <rFont val="Calibri"/>
            <family val="2"/>
            <scheme val="minor"/>
          </rPr>
          <t>432 - Benaugmentation med benersättningsmaterial i samband med implantatinstallation, per kvadrant tilläggsåtgärd
Åtgärden tillämpas för lambåoperation för uppbyggnad av otillräcklig 
benvolym med benersättningsmaterial vid samtidig implantatoperation med 
implantatinstallation i en eller flera tandpositioner i en kvadrant. Åtgärden är 
endast ersättningsberättigande för 
− sinuslyft med buckal entré, eller 
− täckning av buckala eller linguala fenestrationer. 
I åtgärden ingår rekonstruktiva material. 
Åtgärden är inte ersättningsberättigande för preparation av implantatsäte 
med osteotom/osteotomteknik. 
Åtgärden är ersättningsberättigande endast tillsammans med åtgärd 420, 
421, 423 eller 425 i samma kvadrant under samma dag. 
Åtgärden är inte ersättningsberättigande tillsammans med åtgärd 427 eller 
428 under samma dag. 
Åtgärden är inte ersättningsberättigande tillsammans med åtgärd 401, 402 
eller 406 under samma dag med samma behandlare. 
Åtgärden är inte ersättningsberättigande tillsammans med åtgärd 403, 404, 
405, 407, 410, 429, 430, 431, 433 eller ytterligare 432 i samma kvadrant 
under samma dag. 
Åtgärden är inte ersättningsberättigande tillsammans med utbytesåtgärd 925 
eller 928 för samma tandposition under samma dag. 
Dokumentation av buckala eller linguala fenestrationer ska ske med foto.</t>
        </r>
      </text>
    </comment>
    <comment ref="B86" authorId="1" shapeId="0" xr:uid="{B357D1A7-15C1-4F8F-BC4C-0103E66C313D}">
      <text>
        <r>
          <rPr>
            <b/>
            <sz val="9"/>
            <color indexed="81"/>
            <rFont val="Tahoma"/>
            <family val="2"/>
          </rPr>
          <t xml:space="preserve">433 - Sinuslyft utan autologt ben eller benersättningsmaterial i samband med 
implantatinstallation, per kvadrant, tilläggsåtgärd </t>
        </r>
        <r>
          <rPr>
            <sz val="9"/>
            <color indexed="81"/>
            <rFont val="Tahoma"/>
            <family val="2"/>
          </rPr>
          <t xml:space="preserve">
Åtgärden tillämpas för lambåoperation för sinuslyft med buckal entré vid 
samtidig implantatoperation med implantatinstallation i en eller flera 
tandpositioner i en kvadrant. 
Åtgärden är inte ersättningsberättigande för preparation av implantatsäte 
med osteotom/osteotomteknik. 
Åtgärden är ersättningsberättigande endast tillsammans med åtgärd 420, 
421, 423 eller 425 i samma kvadrant under samma dag. 
Åtgärden är inte ersättningsberättigande tillsammans med åtgärd 427 eller 
428 under samma dag. 
Åtgärden är inte ersättningsberättigande tillsammans med åtgärd 401, 402 
eller 406 under samma dag med samma behandlare. 
Åtgärden är inte ersättningsberättigande tillsammans med åtgärd 403, 404, 
405, 407, 410, 429, 430, 431, 432 eller ytterligare 433 i samma kvadrant 
under samma dag. 
Åtgärden är inte ersättningsberättigande tillsammans med utbytesåtgärd 925 
eller 928 för samma tandposition under samma dag. 
</t>
        </r>
      </text>
    </comment>
    <comment ref="B87" authorId="1" shapeId="0" xr:uid="{8F3DA2D7-4033-4829-8A1F-422B71F6D405}">
      <text>
        <r>
          <rPr>
            <sz val="11"/>
            <color theme="1"/>
            <rFont val="Calibri"/>
            <family val="2"/>
            <scheme val="minor"/>
          </rPr>
          <t xml:space="preserve">436 - Avlägsnande av ett implantat 
Åtgärden tillämpas för avlägsnande av ett implantat utan lambåoperation. 
Åtgärden är inte ersättningsberättigande tillsammans med åtgärd 429, 452 
eller 454 i samma kvadrant under samma dag. 
Åtgärden är inte ersättningsberättigande tillsammans med åtgärd 451 eller 
453 i samma operationsområde (kvadrant eller tandposition 3–3) under 
samma dag. 
Åtgärden är inte ersättningsberättigande tillsammans med åtgärd 163 för 
samma tandposition under samma dag. 
Åtgärden är ersättningsberättigande en gång per tandposition och 
ersättningsperiod
</t>
        </r>
      </text>
    </comment>
    <comment ref="B88" authorId="0" shapeId="0" xr:uid="{7032274C-B5D3-450B-B0C7-C10BA3D720DD}">
      <text>
        <r>
          <rPr>
            <sz val="11"/>
            <color theme="1"/>
            <rFont val="Calibri"/>
            <family val="2"/>
            <scheme val="minor"/>
          </rPr>
          <t xml:space="preserve">446 - Rekonstruktiv behandling med membran (GTR) eller emaljmatrixprotein, tilläggsåtgärd
Åtgärden tillämpas som en tilläggsåtgärd vid 
− lambåoperation av tand med djup bendefekt eller furkationsinvolvering, 
eller 
− behandling med emaljmatrixprotein vid lokal mjukvävnadsretraktion vid 
tand. 
I åtgärden ingår rekonstruktiva material. 
Åtgärden är ersättningsberättigande endast tillsammans med åtgärd 451 
eller 452 under samma dag. 
Åtgärden är inte ersättningsberättigande tillsammans med åtgärd 447, 448 
eller ytterligare 446 under samma dag. 
Åtgärden är endast ersättningsberättigande för tandläkare med bevis om 
specialistkompetens i parodontologi samt för tandläkare under specialist_x0002_utbildning när behandlingen sker vid utbildningsklinik inom parodontologi. </t>
        </r>
      </text>
    </comment>
    <comment ref="B89" authorId="0" shapeId="0" xr:uid="{DA292457-5FA6-4C1D-A4D0-AA4968A1CCAD}">
      <text>
        <r>
          <rPr>
            <sz val="11"/>
            <color theme="1"/>
            <rFont val="Calibri"/>
            <family val="2"/>
            <scheme val="minor"/>
          </rPr>
          <t xml:space="preserve">447 - Rekonstruktiv behandling med benersättningsmaterial, tilläggsåtgärd
Åtgärden tillämpas som en tilläggsåtgärd vid lambåoperation av tand med 
djup bendefekt. 
I åtgärden ingår rekonstruktiva material. 
Åtgärden är ersättningsberättigande endast tillsammans med åtgärd 451 
eller 452 under samma dag. 
Åtgärden är inte ersättningsberättigande tillsammans med åtgärd 446, 448 
eller ytterligare 447 under samma dag. 
Åtgärden är endast ersättningsberättigande för tandläkare med bevis om 
specialistkompetens i parodontologi samt för tandläkare under specialist_x0002_utbildning när behandlingen sker vid utbildningsklinik inom parodontologi. </t>
        </r>
      </text>
    </comment>
    <comment ref="B90" authorId="0" shapeId="0" xr:uid="{30A7E5DF-8513-421C-99BC-B0B1C03C5388}">
      <text>
        <r>
          <rPr>
            <sz val="11"/>
            <color theme="1"/>
            <rFont val="Calibri"/>
            <family val="2"/>
            <scheme val="minor"/>
          </rPr>
          <t xml:space="preserve">448 - Fritt bindvävstransplantat vid lambåoperation, tilläggsåtgärd
Åtgärden tillämpas som en tilläggsåtgärd vid lambåoperation vid lokal 
mjukvävnadsretraktion vid tand. 
Åtgärden är ersättningsberättigande endast tillsammans med åtgärd 451 
under samma dag. 
Åtgärden är inte ersättningsberättigande tillsammans med åtgärd 446, 447 
eller ytterligare 448 under samma dag. 
Åtgärden är endast ersättningsberättigande för tandläkare med bevis om 
specialistkompetens i parodontologi eller käkkirurgi samt för tandläkare 
under specialistutbildning när behandlingen sker vid utbildningsklinik inom 
parodontologi eller käkkirurgi. </t>
        </r>
      </text>
    </comment>
    <comment ref="B91" authorId="0" shapeId="0" xr:uid="{36C5FD28-B297-4160-922E-F2E3AF8129D9}">
      <text>
        <r>
          <rPr>
            <sz val="11"/>
            <color theme="1"/>
            <rFont val="Calibri"/>
            <family val="2"/>
            <scheme val="minor"/>
          </rPr>
          <t>451 - Parodontalkirurgi i en kvadrant eller inom tandposition 3–3
Åtgärden tillämpas för lambåoperation i en kvadrant eller inom tandposition 
3–3 i samma käke vid en till fyra tänder med parodontit. 
Åtgärden tillämpas även för parodontal mjukvävnadskirurgi med lambå vid 
en eller flera tänder i en eller flera kvadranter. 
I åtgärden ingår mekanisk infektionsbehandling. 
Åtgärden är inte ersättningsberättigande tillsammans med åtgärd 401, 402 
eller 406 under samma dag med samma behandlare. 
Åtgärden är inte ersättningsberättigande tillsammans med åtgärd 403, 409, 
410, eller 436 i samma operationsområde (kvadrant eller tandposition 3–3) 
under samma dag. 
Åtgärden är inte ersättningsberättigande tillsammans med åtgärd 163, 404, 
405, 407, 408, 429, 452, 453, 454 eller ytterligare 451 under samma dag.</t>
        </r>
      </text>
    </comment>
    <comment ref="B92" authorId="0" shapeId="0" xr:uid="{0E3E2A6C-9730-49DB-83D8-58680E9CB5FE}">
      <text>
        <r>
          <rPr>
            <b/>
            <sz val="9"/>
            <color indexed="81"/>
            <rFont val="Tahoma"/>
            <family val="2"/>
          </rPr>
          <t xml:space="preserve">452 - Parodontalkirurgi i flera kvadranter eller omfattande parodontalkirurgi i en kvadrant eller inom tandposition 3–3 </t>
        </r>
        <r>
          <rPr>
            <sz val="9"/>
            <color indexed="81"/>
            <rFont val="Tahoma"/>
            <family val="2"/>
          </rPr>
          <t xml:space="preserve">
Åtgärden tillämpas för lambåoperation 
− i flera kvadranter vid tänder med parodontit, eller 
− i en kvadrant eller inom tandposition 3–3 i samma käke vid fem eller fler 
tänder med parodontit. 
I åtgärden ingår mekanisk infektionsbehandling. 
Åtgärden är inte ersättningsberättigande för lambåoperation i flera 
kvadranter som enbart omfattar fyra eller färre tänder med parodontit inom 
tandposition 3–3 i samma käke. 
Åtgärden är inte ersättningsberättigande tillsammans med åtgärd 401, 402 
eller 406 under samma dag med samma behandlare. 
Åtgärden är inte ersättningsberättigande tillsammans med åtgärd 403, 409, 
410 eller 436 i samma kvadrant under samma dag. 
Åtgärden är inte ersättningsberättigande tillsammans med åtgärd 163, 404, 
405, 407, 408, 429, 451, 453, 454 eller ytterligare 452 under samma dag. </t>
        </r>
      </text>
    </comment>
    <comment ref="B93" authorId="0" shapeId="0" xr:uid="{38948788-99EF-4427-9B6C-94F9F1D99FB3}">
      <text>
        <r>
          <rPr>
            <sz val="11"/>
            <color theme="1"/>
            <rFont val="Calibri"/>
            <family val="2"/>
            <scheme val="minor"/>
          </rPr>
          <t xml:space="preserve">453 - Kirurgisk behandling av periimplantit och i förekommande fall tänder med parodontit i en kvadrant eller inom tandposition 3–3
Åtgärden tillämpas för lambåoperation i en kvadrant eller inom tandposition 
3–3 i samma käke vid 
− ett till tre implantat med periimplantit, eller 
− ett till två implantat med periimplantit och en eller flera tänder med 
parodontit. 
I åtgärden ingår mekanisk infektionsbehandling. 
I åtgärden ingår inte av- och återmontering av implantatstödd krona eller 
bro. 
Åtgärden är inte ersättningsberättigande tillsammans med åtgärd 401, 402 
eller 406 under samma dag med samma behandlare. 
Åtgärden är inte ersättningsberättigande tillsammans med åtgärd 403, 409, 
410 eller 436 i samma operationsområde (kvadrant eller tandposition 3–3) 
under samma dag. 
Åtgärden är inte ersättningsberättigande tillsammans med åtgärd 163, 404, 
405, 407, 408, 429, 451, 452, 454 eller ytterligare 453 under samma dag.  </t>
        </r>
      </text>
    </comment>
    <comment ref="B94" authorId="0" shapeId="0" xr:uid="{4A728B05-2843-42E5-975E-68C65C44484C}">
      <text>
        <r>
          <rPr>
            <sz val="11"/>
            <color theme="1"/>
            <rFont val="Calibri"/>
            <family val="2"/>
            <scheme val="minor"/>
          </rPr>
          <t>454 - Kirurgisk behandling av periimplantit och i förekommande fall tänder med parodontit i flera kvadranter eller omfattande kirurgisk behandling i en kvadrant eller inom tandposition 3–3
Åtgärden tillämpas för lambåoperation 
− i flera kvadranter vid implantat med periimplantit, 
− i flera kvadranter vid implantat med periimplantit och vid tänder med 
parodontit i en eller flera kvadranter, 
− vid implantat med periimplantit i en kvadrant och vid tänder med 
parodontit i en eller flera andra kvadranter, 
− vid implantat med periimplantit och vid tänder med parodontit i en 
kvadrant samt vid tänder med parodontit i en eller flera andra kvadranter. 
Åtgärden tillämpas även för lambåoperation i en kvadrant eller inom 
tandposition 3–3 i samma käke vid 
− tre eller fler implantat med periimplantit och vid en eller flera tänder 
med parodontit, eller 
− fyra eller fler implantat med periimplantit. 
I åtgärden ingår mekanisk infektionsbehandling. 
I åtgärden ingår inte av- och återmontering av implantatstödd krona eller 
bro. 
Åtgärden är inte ersättningsberättigande för lambåoperation inom 
tandposition 3–3 i samma käke som enbart omfattar 
− upp till tre implantat med periimplantit, eller 
− ett till två implantat med periimplantit och tänder med parodontit. 
Åtgärden är inte ersättningsberättigande tillsammans med åtgärd 401, 402 
eller 406 under samma dag med samma behandlare. 
Åtgärden är inte ersättningsberättigande tillsammans med åtgärd 403, 409, 
410 eller 436 i samma kvadrant under samma dag. 
Åtgärden är inte ersättningsberättigande tillsammans med åtgärd 163, 404, 
405, 407, 408, 429, 451, 452, 453 eller ytterligare 454 under samma dag.</t>
        </r>
      </text>
    </comment>
    <comment ref="B95" authorId="0" shapeId="0" xr:uid="{C4950644-57B8-47B7-810D-3BA2ED42F5E9}">
      <text>
        <r>
          <rPr>
            <b/>
            <sz val="9"/>
            <color indexed="81"/>
            <rFont val="Tahoma"/>
            <family val="2"/>
          </rPr>
          <t>480 - Kontroll av koagulation, tilläggsåtgärd</t>
        </r>
        <r>
          <rPr>
            <sz val="9"/>
            <color indexed="81"/>
            <rFont val="Tahoma"/>
            <family val="2"/>
          </rPr>
          <t xml:space="preserve">
Åtgärden är endast ersättningsberättigande när fastställande av aktuellt 
koagulationsvärde eller annan sjukvårdskontakt krävs för att säkerställa 
koagulation vid tandextraktion eller annat invasivt ingrepp. Kontakten med 
sjukvården ska vara dokumenterad i patientjournalen. 
Åtgärden är ersättningsberättigande endast tillsammans med åtgärd 163, 
341–343, åtgärder i 400-serien eller åtgärd 541 under samma dag. 
Åtgärden är ersättningsberättigande en gång per dag. </t>
        </r>
      </text>
    </comment>
    <comment ref="A96" authorId="0" shapeId="0" xr:uid="{00000000-0006-0000-0000-00004C000000}">
      <text>
        <r>
          <rPr>
            <b/>
            <sz val="9"/>
            <rFont val="Tahoma"/>
            <family val="2"/>
          </rPr>
          <t>Rotbehandling</t>
        </r>
        <r>
          <rPr>
            <sz val="9"/>
            <rFont val="Tahoma"/>
            <family val="2"/>
          </rPr>
          <t xml:space="preserve">
I åtgärd 501-523 ingår alla material och moment vid behandling såsom kofferdamläggning inklusive nödvändig friläggning (undantaget friläggning med lambå) eller uppbyggnad med fyllningsmaterial, vid behov röntgen, bakterieprov, upprepade rensningar och kontroller, fram till färdig rotfyllning och förslutning av tanden med temporär fyllning.
I åtgärderna ingår även besök för kontroll samt behandling vid efterbesvär, undantaget kirurgisk behandling.</t>
        </r>
      </text>
    </comment>
    <comment ref="B97" authorId="0" shapeId="0" xr:uid="{9FB4960B-4B5D-4654-B9A7-E13A26E3C08B}">
      <text>
        <r>
          <rPr>
            <b/>
            <sz val="9"/>
            <color indexed="81"/>
            <rFont val="Tahoma"/>
            <family val="2"/>
          </rPr>
          <t>501 - Rensning och rotfyllning, en rotkanal</t>
        </r>
        <r>
          <rPr>
            <sz val="9"/>
            <color indexed="81"/>
            <rFont val="Tahoma"/>
            <family val="2"/>
          </rPr>
          <t xml:space="preserve">
Åtgärden är inte ersättningsberättigande tillsammans med åtgärd 502, 503, 504, 520 eller ytterligare 501 för samma patient och tandnummer under samma ersättningsperiod och med samma behandlare.
Åtgärden är inte ersättningsberättigande tillsammans med åtgärd 521 för samma patient och tandnummer under samma dag och med samma behandlare.</t>
        </r>
      </text>
    </comment>
    <comment ref="B98" authorId="0" shapeId="0" xr:uid="{30E04DB2-984F-4BA4-86F6-5553AD844E85}">
      <text>
        <r>
          <rPr>
            <sz val="11"/>
            <color theme="1"/>
            <rFont val="Calibri"/>
            <family val="2"/>
            <scheme val="minor"/>
          </rPr>
          <t>502 - Rensning och rotfyllning, två rotkanaler
Åtgärden är inte ersättningsberättigande tillsammans med åtgärd 501, 503, 
504, 520 eller ytterligare 502 för samma tandnummer under samma
ersättningsperiod med samma behandlare. 
Åtgärden är inte ersättningsberättigande tillsammans med åtgärd 521 för 
samma tandnummer under samma dag med samma behandlare.</t>
        </r>
      </text>
    </comment>
    <comment ref="B99" authorId="0" shapeId="0" xr:uid="{4A5FC4F5-BB85-47A1-9910-26B3E7E35B46}">
      <text>
        <r>
          <rPr>
            <sz val="11"/>
            <color theme="1"/>
            <rFont val="Calibri"/>
            <family val="2"/>
            <scheme val="minor"/>
          </rPr>
          <t>503 - Rensning och rotfyllning, tre rotkanaler
Åtgärden är inte ersättningsberättigande tillsammans med åtgärd 501, 502, 
504, 520 eller ytterligare 503 för samma tandnummer under samma
ersättningsperiod med samma behandlare. 
Åtgärden är inte ersättningsberättigande tillsammans med åtgärd 521 för 
samma tandnummer under samma dag med samma behandlare.</t>
        </r>
      </text>
    </comment>
    <comment ref="B100" authorId="0" shapeId="0" xr:uid="{D3955AAB-C493-48BC-8F57-5FB37B25842C}">
      <text>
        <r>
          <rPr>
            <sz val="11"/>
            <color theme="1"/>
            <rFont val="Calibri"/>
            <family val="2"/>
            <scheme val="minor"/>
          </rPr>
          <t xml:space="preserve">504 - Rensning och rotfyllning, fyra eller fler rotkanaler
Åtgärden är inte ersättningsberättigande tillsammans med åtgärd 501, 502, 
503, 520 eller ytterligare 504 för samma tandnummer under samma
ersättningsperiod med samma behandlare. 
Åtgärden är inte ersättningsberättigande tillsammans med åtgärd 521 för 
samma tandnummer under samma dag med samma behandlare. </t>
        </r>
      </text>
    </comment>
    <comment ref="B101" authorId="0" shapeId="0" xr:uid="{A1FEB093-FA0C-4F02-B586-13671070BFFC}">
      <text>
        <r>
          <rPr>
            <sz val="11"/>
            <color theme="1"/>
            <rFont val="Calibri"/>
            <family val="2"/>
            <scheme val="minor"/>
          </rPr>
          <t>520 - Akut endodontisk behandling, annan behandlare
Åtgärden är endast ersättningsberättigande för akut endodontisk behandling 
av tand i position 1–8 hos annan behandlare än den som ska utföra 
rotbehandlingen. 
Åtgärden är inte ersättningsberättigande tillsammans med åtgärd 501, 502, 
503, 504 eller ytterligare 520 för samma tandnummer under samma
ersättningsperiod med samma behandlare. 
Åtgärden är inte ersättningsberättigande tillsammans med åtgärd 521 för 
samma tandnummer under samma dag med samma behandlare.</t>
        </r>
      </text>
    </comment>
    <comment ref="B102" authorId="0" shapeId="0" xr:uid="{0A4AE939-FADC-4CDB-A5E8-7B8149D5701E}">
      <text>
        <r>
          <rPr>
            <sz val="11"/>
            <color theme="1"/>
            <rFont val="Calibri"/>
            <family val="2"/>
            <scheme val="minor"/>
          </rPr>
          <t>521 - Akut trepanation och kavumextirpation
Åtgärden är endast ersättningsberättigande för akut endodontisk behandling 
av tand i position 1–8, med trepanation och kavumexstirpation, utan att 
tanden rensas vid samma besök. 
Åtgärden är inte ersättningsberättigande tillsammans med åtgärd 501, 502, 
503, 504, 520 eller 522 för samma tandnummer under samma dag med 
samma behandlare. 
Åtgärden är ersättningsberättigande en gång per tandnummer, 
ersättningsperiod och behandlare.</t>
        </r>
      </text>
    </comment>
    <comment ref="B103" authorId="0" shapeId="0" xr:uid="{F3557C53-6602-4930-A3F6-6E0041EF48E6}">
      <text>
        <r>
          <rPr>
            <b/>
            <sz val="9"/>
            <color indexed="81"/>
            <rFont val="Tahoma"/>
            <family val="2"/>
          </rPr>
          <t>522 - Komplicerad kanallokalisation</t>
        </r>
        <r>
          <rPr>
            <sz val="9"/>
            <color indexed="81"/>
            <rFont val="Tahoma"/>
            <family val="2"/>
          </rPr>
          <t xml:space="preserve">
Åtgärden är endast ersättningsberättigande för fastställande av rensdjup vid 
− lokalisation av trång oblitererad eller kraftigt krökt kanal, eller 
− kanallokalisation genom permanent cementerad laboratorieframställd 
krona eller brostöd. 
Vidgning av rotkanal ingår inte i åtgärden. 
Åtgärden är inte ersättningsberättigande tillsammans med åtgärd 521 för 
samma tandnummer under samma dag med samma behandlare. 
Åtgärden är ersättningsberättigande en gång per tandnummer, 
ersättningsperiod och behandlare.</t>
        </r>
      </text>
    </comment>
    <comment ref="B104" authorId="0" shapeId="0" xr:uid="{CFC37D6E-C88D-4BD6-83C6-9DDFD7EC5121}">
      <text>
        <r>
          <rPr>
            <sz val="11"/>
            <color theme="1"/>
            <rFont val="Calibri"/>
            <family val="2"/>
            <scheme val="minor"/>
          </rPr>
          <t xml:space="preserve">523 - Stiftborttagning
Åtgärden tillämpas för avlägsnande av stift i rotkanal före rotfyllningsåtgärd 
eller vid ny stiftförankring vid protetik. 
Åtgärden är ersättningsberättigande en gång per tandposition och 
ersättningsperiod. </t>
        </r>
      </text>
    </comment>
    <comment ref="B105" authorId="0" shapeId="0" xr:uid="{E4C6C980-AF3E-40EE-AA87-9EC3EAB19225}">
      <text>
        <r>
          <rPr>
            <sz val="11"/>
            <color theme="1"/>
            <rFont val="Calibri"/>
            <family val="2"/>
            <scheme val="minor"/>
          </rPr>
          <t>541 - Apikalkirurgisk behandling
I åtgärden ingår operation samt retrograd fyllning. 
Åtgärden är inte ersättningsberättigande tillsammans med åtgärd 401, 402 
eller 406 under samma dag med samma behandlare. 
Åtgärden är inte ersättningsberättigande tillsammans med åtgärd 163, 404, 
405 eller 407 under samma dag. 
Åtgärden är inte ersättningsberättigande tillsammans med åtgärd 542 för 
samma tandposition under samma dag. 
Åtgärden är ersättningsberättigande en gång per dag och behandlare</t>
        </r>
      </text>
    </comment>
    <comment ref="B106" authorId="0" shapeId="0" xr:uid="{D1E66807-D14E-4721-A3EB-587DB81E908B}">
      <text>
        <r>
          <rPr>
            <sz val="11"/>
            <color theme="1"/>
            <rFont val="Calibri"/>
            <family val="2"/>
            <scheme val="minor"/>
          </rPr>
          <t xml:space="preserve">542 - Apikalkirurgisk behandling, ytterligare tand vid samma operationstillfälle, tilläggsåtgärd
I åtgärden ingår operation samt retrograd fyllning. 
Åtgärden är ersättningsberättigande endast tillsammans med åtgärd 404, 
405, 407 eller 541 under samma dag. 
Åtgärden är inte ersättningsberättigande för samma tandposition som åtgärd 
404, 405, 407 eller 541 under samma dag. 
Åtgärden är ersättningsberättigande en gång per tandposition och dag. </t>
        </r>
      </text>
    </comment>
    <comment ref="A107" authorId="0" shapeId="0" xr:uid="{00000000-0006-0000-0000-000057000000}">
      <text>
        <r>
          <rPr>
            <b/>
            <sz val="9"/>
            <rFont val="Tahoma"/>
            <family val="2"/>
          </rPr>
          <t>600 Bettfysiologiska åtgärder</t>
        </r>
        <r>
          <rPr>
            <sz val="9"/>
            <rFont val="Tahoma"/>
            <family val="2"/>
          </rPr>
          <t xml:space="preserve">
I åtgärderna ingår alla material och moment vid behandling samt tandtekniskt arbete oavsett framställningsmetod inklusive all materialkostnad.</t>
        </r>
      </text>
    </comment>
    <comment ref="B108" authorId="0" shapeId="0" xr:uid="{4EB8681C-731C-4E2A-96B4-573658860A84}">
      <text>
        <r>
          <rPr>
            <sz val="11"/>
            <color theme="1"/>
            <rFont val="Calibri"/>
            <family val="2"/>
            <scheme val="minor"/>
          </rPr>
          <t xml:space="preserve">601 - Bettskena i hård akrylat i överkäken, utförd på bettfysiologisk indikation, per skena
Åtgärden tillämpas för laboratorieframställd bettskena (stabiliseringsskena, 
Shoreskena, molarstödsskena, Hawleyplåt/Dessnerplåt). 
I åtgärden ingår avtryck, anpassning och inslipning samt uppföljning av 
skenans funktion upp till tre månader efter utlämnandet. 
Åtgärden är ersättningsberättigande högst två gånger per ersättningsperiod.     </t>
        </r>
      </text>
    </comment>
    <comment ref="B109" authorId="0" shapeId="0" xr:uid="{05798AA4-D0D1-4EE1-B3CB-AB7043AAE02B}">
      <text>
        <r>
          <rPr>
            <sz val="11"/>
            <color theme="1"/>
            <rFont val="Calibri"/>
            <family val="2"/>
            <scheme val="minor"/>
          </rPr>
          <t>602 - Bettskena i hård akrylat i underkäken, utförd på bettfysiologisk indikation, per skena
Åtgärden tillämpas för laboratorieframställd bettskena (stabiliseringsskena, 
molarstödsskena). 
I åtgärden ingår avtryck, anpassning och inslipning samt uppföljning av 
skenans funktion upp till tre månader efter utlämnandet. 
Åtgärden är ersättningsberättigande högst två gånger per ersättningsperiod.</t>
        </r>
      </text>
    </comment>
    <comment ref="B110" authorId="0" shapeId="0" xr:uid="{2DB2CE34-2152-4B0F-8DC1-C6EAD2F8FABB}">
      <text>
        <r>
          <rPr>
            <sz val="11"/>
            <color theme="1"/>
            <rFont val="Calibri"/>
            <family val="2"/>
            <scheme val="minor"/>
          </rPr>
          <t xml:space="preserve">603 - Reponeringsskena, per skena
Åtgärden är endast ersättningsberättigande för laboratorieframställd 
reponeringsskena i överkäke. 
I åtgärden ingår avtryck, anpassning och inslipning samt uppföljning av 
skenans funktion upp till sex månader efter utlämnandet. 
Åtgärden är endast ersättningsberättigande för tandläkare med bevis om 
specialistkompetens i bettfysiologi samt för tandläkare under 
specialistutbildning när behandlingen sker vid utbildningsklinik inom 
bettfysiologi. 
Åtgärden är ersättningsberättigande en gång per ersättningsperiod. </t>
        </r>
      </text>
    </comment>
    <comment ref="B111" authorId="0" shapeId="0" xr:uid="{3F6ED842-7C31-4F76-8684-D81F64A41BE3}">
      <text>
        <r>
          <rPr>
            <sz val="11"/>
            <color theme="1"/>
            <rFont val="Calibri"/>
            <family val="2"/>
            <scheme val="minor"/>
          </rPr>
          <t xml:space="preserve">604 - Mjukplastskena, laboratorieframställd, utförd på bettfysiologisk indikation, per skena
I åtgärden ingår avtryck, anpassning och inslipning samt uppföljning av 
skenans funktion upp till tre månader efter utlämnandet. 
Åtgärden är ersättningsberättigande en gång per dag och behandlare. 
Åtgärden är ersättningsberättigande högst två gånger per ersättningsperiod. </t>
        </r>
      </text>
    </comment>
    <comment ref="B112" authorId="0" shapeId="0" xr:uid="{56846AAB-6FBA-4FBE-B009-76C4782DFCEC}">
      <text>
        <r>
          <rPr>
            <sz val="11"/>
            <color theme="1"/>
            <rFont val="Calibri"/>
            <family val="2"/>
            <scheme val="minor"/>
          </rPr>
          <t>604.1 - Mjukplastskena, laboratorieframställd, utförd på bettfysiologisk indikation, per skena. Elastomer.
I åtgärden ingår avtryck, anpassning och inslipning samt uppföljning av skenans funktion upp till tre månader efter utlämnandet.
Åtgärden är ersättningsberättigande en gång per dag och behandlare.
Åtgärden är ersättningsberättigande högst två gånger ersättningsperiod.</t>
        </r>
      </text>
    </comment>
    <comment ref="B113" authorId="0" shapeId="0" xr:uid="{4E3EBF1E-A447-4707-B62F-5E8BBE519BE4}">
      <text>
        <r>
          <rPr>
            <sz val="11"/>
            <color theme="1"/>
            <rFont val="Calibri"/>
            <family val="2"/>
            <scheme val="minor"/>
          </rPr>
          <t>606 - Motorisk aktivering
Åtgärden tillämpas för individuell instruktion och information till 
rörelseträning, koordinationsträning, hållningsträning, biofeedback eller 
töjning. 
Åtgärden tillämpas även för reponering. 
Åtgärden är ersättningsberättigande en gång per dag och behandlare. 
Åtgärden är ersättningsberättigande högst sex gånger per ersättningsperiod.</t>
        </r>
      </text>
    </comment>
    <comment ref="B114" authorId="0" shapeId="0" xr:uid="{2176A6A5-A16D-4AA9-B5E3-F68576AD46A7}">
      <text>
        <r>
          <rPr>
            <sz val="11"/>
            <color theme="1"/>
            <rFont val="Calibri"/>
            <family val="2"/>
            <scheme val="minor"/>
          </rPr>
          <t>607 - Bettslipning för ocklusal stabilisering
Åtgärden tillämpas för slipning av tänder eller protetiska konstruktioner för 
att skapa stabilitet mellan över- och underkäke. 
I åtgärden ingår puts, polering, fluoridbehandling och uppföljning samt i 
förekommande fall modeller för provslipning. 
Åtgärden är ersättningsberättigande en gång per dag och behandlare. 
Åtgärden är ersättningsberättigande högst tre gånger per ersättningsperiod.</t>
        </r>
      </text>
    </comment>
    <comment ref="A115" authorId="0" shapeId="0" xr:uid="{00000000-0006-0000-0000-00005F000000}">
      <text>
        <r>
          <rPr>
            <b/>
            <sz val="9"/>
            <rFont val="Tahoma"/>
            <family val="2"/>
          </rPr>
          <t>700 Reparativa åtgärder</t>
        </r>
        <r>
          <rPr>
            <sz val="9"/>
            <rFont val="Tahoma"/>
            <family val="2"/>
          </rPr>
          <t xml:space="preserve">
I åtgärderna ingår alla material och moment vid behandling såsom exkavering oavsett metod, nödvändig   friläggning   (undantaget   friläggning   med   lambå),   torrläggning,   putsning   och polering, ocklusionsanpassning samt vid behov kontrollröntgen.
Endast fyllningar utförda  med  fyllningsmaterial avsedda för  permanent bruk  är ersättnings- berättigande.  Till  fyllningsmaterial  avsedda  för  permanent  bruk  räknas  även  inlägg  eller fasader inklusive dess cementering.
I åtgärderna ingår även återbesök för kontroll och justering.</t>
        </r>
      </text>
    </comment>
    <comment ref="B116" authorId="0" shapeId="0" xr:uid="{7C42154F-F5BB-4FBB-A282-35DB463D9C94}">
      <text>
        <r>
          <rPr>
            <sz val="11"/>
            <color theme="1"/>
            <rFont val="Calibri"/>
            <family val="2"/>
            <scheme val="minor"/>
          </rPr>
          <t>701 - Fyllning av en yta på framtand eller hörntand
Åtgärden är inte ersättningsberättigande tillsammans med åtgärd 322, 702, 
703, 707, ytterligare 701 eller med utbytesåtgärd 921 för samma tandnummer 
under samma dag med samma behandlare</t>
        </r>
      </text>
    </comment>
    <comment ref="B117" authorId="0" shapeId="0" xr:uid="{3F786677-1CFA-487C-8685-51B64D27DF6B}">
      <text>
        <r>
          <rPr>
            <sz val="11"/>
            <color theme="1"/>
            <rFont val="Calibri"/>
            <family val="2"/>
            <scheme val="minor"/>
          </rPr>
          <t>702 - Fyllning av två ytor på framtand eller hörntand
Åtgärden är inte ersättningsberättigande tillsammans med åtgärd 322, 701, 
703, 707, ytterligare 702 eller med utbytesåtgärd 921 för samma tandnummer 
under samma dag med samma behandlare.</t>
        </r>
      </text>
    </comment>
    <comment ref="B118" authorId="0" shapeId="0" xr:uid="{1470B5F0-58CD-46AC-BF3D-59D81E138230}">
      <text>
        <r>
          <rPr>
            <sz val="11"/>
            <color theme="1"/>
            <rFont val="Calibri"/>
            <family val="2"/>
            <scheme val="minor"/>
          </rPr>
          <t xml:space="preserve">703 - Fyllning av tre eller flera ytor på framtand eller hörntand
Åtgärden är inte ersättningsberättigande tillsammans med åtgärd 322, 701, 
702, 707, ytterligare 703 eller med utbytesåtgärd 921 för samma tandnummer 
under samma dag med samma behandlare. </t>
        </r>
      </text>
    </comment>
    <comment ref="B119" authorId="0" shapeId="0" xr:uid="{0BC0E486-7719-4198-B2FD-4EC2B03F5923}">
      <text>
        <r>
          <rPr>
            <sz val="11"/>
            <color theme="1"/>
            <rFont val="Calibri"/>
            <family val="2"/>
            <scheme val="minor"/>
          </rPr>
          <t xml:space="preserve">704 - Fyllning av en yta på molar eller premolar
Åtgärden är inte ersättningsberättigande tillsammans med åtgärd 322, 705, 
706, 707, ytterligare 704 eller med utbytesåtgärd 922 för samma tandnummer 
under samma dag med samma behandlare. </t>
        </r>
      </text>
    </comment>
    <comment ref="B120" authorId="0" shapeId="0" xr:uid="{439B5C86-BAB5-4392-ACA2-42493D9DDAB0}">
      <text>
        <r>
          <rPr>
            <sz val="11"/>
            <color theme="1"/>
            <rFont val="Calibri"/>
            <family val="2"/>
            <scheme val="minor"/>
          </rPr>
          <t xml:space="preserve">705 - Fyllning av två ytor på molar eller premolar
Åtgärden är inte ersättningsberättigande tillsammans med åtgärd 322, 704, 
706, 707, ytterligare 705 eller med utbytesåtgärd 922 för samma tandnummer 
under samma dag med samma behandlare. </t>
        </r>
      </text>
    </comment>
    <comment ref="B121" authorId="0" shapeId="0" xr:uid="{B2AC1540-8AC0-4398-8664-527F0F2326C0}">
      <text>
        <r>
          <rPr>
            <sz val="11"/>
            <color theme="1"/>
            <rFont val="Calibri"/>
            <family val="2"/>
            <scheme val="minor"/>
          </rPr>
          <t xml:space="preserve">706 - Fyllning av tre eller flera ytor på molar eller premolar
Åtgärden är inte ersättningsberättigande tillsammans med åtgärd 322, 704, 
705, 707, ytterligare 706 eller med utbytesåtgärd 922 för samma tandnummer 
under samma dag med samma behandlare. </t>
        </r>
      </text>
    </comment>
    <comment ref="B122" authorId="0" shapeId="0" xr:uid="{1BBFC216-87F9-4371-BB90-94D669A3BBB5}">
      <text>
        <r>
          <rPr>
            <sz val="11"/>
            <color theme="1"/>
            <rFont val="Calibri"/>
            <family val="2"/>
            <scheme val="minor"/>
          </rPr>
          <t xml:space="preserve">707 - Krona i plastiskt material, klinikframställd
Åtgärden tillämpas för uppbyggnad av krona i plastiskt material på tand, där 
samtliga väggar eller ytor på molar, premolar, hörntand eller framtand är 
skadade. 
Åtgärden är inte ersättningsberättigande tillsammans med åtgärd 322, 701, 
702, 703, 704, 705, 706, ytterligare 707 eller med utbytesåtgärd 921 eller 922 
för samma tandnummer under samma dag med samma behandlare. 
</t>
        </r>
      </text>
    </comment>
    <comment ref="B123" authorId="0" shapeId="0" xr:uid="{9017E651-1131-414E-82A9-9B0478B38232}">
      <text>
        <r>
          <rPr>
            <sz val="11"/>
            <color theme="1"/>
            <rFont val="Calibri"/>
            <family val="2"/>
            <scheme val="minor"/>
          </rPr>
          <t>708 - Stiftförankring i rotkanal vid fyllningsterapi, tilläggsåtgärd
Åtgärden tillämpas för cementerat stift för fyllning i rotfylld kanal. 
Åtgärden är ersättningsberättigande endast tillsammans med åtgärd 707 
eller 811 för samma tandposition under samma dag. 
Åtgärden är ersättningsberättigande en gång per tandposition, dag och 
behandlare</t>
        </r>
      </text>
    </comment>
    <comment ref="A124" authorId="0" shapeId="0" xr:uid="{00000000-0006-0000-0000-000068000000}">
      <text>
        <r>
          <rPr>
            <b/>
            <sz val="9"/>
            <rFont val="Tahoma"/>
            <family val="2"/>
          </rPr>
          <t>Tandstödd protetik</t>
        </r>
        <r>
          <rPr>
            <sz val="9"/>
            <rFont val="Tahoma"/>
            <family val="2"/>
          </rPr>
          <t xml:space="preserve">
I åtgärd 800-809 ingår alla material och moment vid behandling såsom nödvändig friläggning (undantaget friläggning med lambå), exkavering och preprotetiska fyllningar, preprotetisk bettslipning, provisorium, cementering oavsett cementeringsmetod, ocklusionsanpassning, en hygieninstruktion vid den nya konstruktionen samt vid behov kontrollröntgen. Tandtekniskt arbete oavsett framställningsmetod ingår inklusive all materialkostnad.
I åtgärderna ingår även kontroll och justering upp till tre månader efter slutförande av åtgärden.</t>
        </r>
      </text>
    </comment>
    <comment ref="B125" authorId="0" shapeId="0" xr:uid="{181F42F1-76EA-4B36-8224-B9E9D263FECE}">
      <text>
        <r>
          <rPr>
            <sz val="11"/>
            <color theme="1"/>
            <rFont val="Calibri"/>
            <family val="2"/>
            <scheme val="minor"/>
          </rPr>
          <t>800 - Permanent tandstödd krona, en per käke
Åtgärden är endast ersättningsberättigande för krona eller onlay som är 
laboratorieframställd eller framställd med CAD/CAM-teknik. 
Åtgärden är inte ersättningsberättigande tillsammans med åtgärd 801, 804, 
850, 852, 853 eller med utbytesåtgärd 926 eller 929 i samma käke under 
samma dag. 
Åtgärden är ersättningsberättigande en gång per käke, dag och behandlare. 
Se bilaga 3 allmänna råd.</t>
        </r>
      </text>
    </comment>
    <comment ref="B126" authorId="0" shapeId="0" xr:uid="{3F9ABAEC-00EA-4272-9F01-6BE0846A91C6}">
      <text>
        <r>
          <rPr>
            <sz val="11"/>
            <color theme="1"/>
            <rFont val="Calibri"/>
            <family val="2"/>
            <scheme val="minor"/>
          </rPr>
          <t xml:space="preserve">800.1 Laboratorieframställd krona. Material: Helkeramik, porslinsinlägg
Åtgärden är endast ersättningsberättigande för krona eller onlay som är laboratorieframställd eller framställd med CAD/CAM-teknik.
Åtgärden är inte ersättningsberättigande tillsammans med åtgärd 801, 804, 850, 852, 853 eller med utbytesåtgärd 926 eller 929 i samma käke under samma dag.
Åtgärden är ersättningsberättigande en gång per käke, dag och behandlare
Se bilaga 3 allmänna råd. </t>
        </r>
      </text>
    </comment>
    <comment ref="B127" authorId="0" shapeId="0" xr:uid="{9EF008ED-1D72-4710-A88C-25F0B8265904}">
      <text>
        <r>
          <rPr>
            <sz val="11"/>
            <color theme="1"/>
            <rFont val="Calibri"/>
            <family val="2"/>
            <scheme val="minor"/>
          </rPr>
          <t xml:space="preserve">801 - Permanent tandstödd krona, flera i samma käke
Åtgärden tillämpas när flera kronor eller brostöd utförs i samma käke vid 
samma tillfälle. Åtgärden tillämpas även för konstruktion bestående av en 
krona och hängande led. 
Åtgärden är endast ersättningsberättigande för kronor eller onlay som är 
laboratorieframställda eller framställda med CAD/CAM-teknik. 
Åtgärden är inte ersättningsberättigande tillsammans med åtgärd 800 eller 
850 i samma käke under samma dag. 
Se bilaga 3 allmänna råd. </t>
        </r>
      </text>
    </comment>
    <comment ref="B128" authorId="0" shapeId="0" xr:uid="{3D3514FD-7524-4D83-80F3-37D68E78FDEB}">
      <text>
        <r>
          <rPr>
            <sz val="11"/>
            <color theme="1"/>
            <rFont val="Calibri"/>
            <family val="2"/>
            <scheme val="minor"/>
          </rPr>
          <t xml:space="preserve">801.1 Flera permanenta helkeramiska kronor
Åtgärden tillämpas när flera kronor eller brostöd utförs i samma käke vid 
samma tillfälle. Åtgärden tillämpas även för konstruktion bestående av en 
krona och hängande led. 
Åtgärden är endast ersättningsberättigande för kronor eller onlay som är 
laboratorieframställda eller framställda med CAD/CAM-teknik. 
Åtgärden är inte ersättningsberättigande tillsammans med åtgärd 800 eller 
850 i samma käke under samma dag. 
Se bilaga 3 allmänna råd. </t>
        </r>
      </text>
    </comment>
    <comment ref="B129" authorId="0" shapeId="0" xr:uid="{916853C4-F9AF-48AF-82E9-54F3D928F535}">
      <text>
        <r>
          <rPr>
            <sz val="11"/>
            <color theme="1"/>
            <rFont val="Calibri"/>
            <family val="2"/>
            <scheme val="minor"/>
          </rPr>
          <t xml:space="preserve">802 - Laboratorieframställd pelare med intraradikulärt stift
Åtgärden tillämpas för alla typer av gjutna pelare, med eller utan kappa samt 
i en eller flera rotkanaler. </t>
        </r>
      </text>
    </comment>
    <comment ref="B130" authorId="0" shapeId="0" xr:uid="{E31695A4-E3AC-41D5-A9EC-685A9B66A12B}">
      <text>
        <r>
          <rPr>
            <sz val="11"/>
            <color theme="1"/>
            <rFont val="Calibri"/>
            <family val="2"/>
            <scheme val="minor"/>
          </rPr>
          <t xml:space="preserve">803 - Klinikframställd pelare med intraradikulärt stift
Åtgärden tillämpas för klinikframställd pelare med cementerat stift i rotfylld 
kanal. </t>
        </r>
      </text>
    </comment>
    <comment ref="B131" authorId="0" shapeId="0" xr:uid="{3776CCCC-AB0E-4B79-9E77-C316F337F475}">
      <text>
        <r>
          <rPr>
            <sz val="11"/>
            <color theme="1"/>
            <rFont val="Calibri"/>
            <family val="2"/>
            <scheme val="minor"/>
          </rPr>
          <t xml:space="preserve">804 - Hängande led vid tandstödd protetik, per led
Åtgärden är inte ersättningsberättigande tillsammans med åtgärd 800 eller 
850 i samma käke under samma dag. </t>
        </r>
      </text>
    </comment>
    <comment ref="B132" authorId="0" shapeId="0" xr:uid="{1C26D78B-6B22-45B3-906C-09034294F390}">
      <text>
        <r>
          <rPr>
            <sz val="11"/>
            <color theme="1"/>
            <rFont val="Calibri"/>
            <family val="2"/>
            <scheme val="minor"/>
          </rPr>
          <t>804.1 Hängande led vid tandstödd protetik, per led. Material: Helkeramik
Åtgärden är inte ersättningsberättigande tillsammans med åtgärd 800 eller 850 i samma käke, under samma dag.</t>
        </r>
      </text>
    </comment>
    <comment ref="B134" authorId="0" shapeId="0" xr:uid="{BBF3FC09-AF0F-47A8-83AB-BD5459BA1CDE}">
      <text>
        <r>
          <rPr>
            <b/>
            <sz val="9"/>
            <color indexed="81"/>
            <rFont val="Tahoma"/>
            <family val="2"/>
          </rPr>
          <t>806 - Radikulärförankring vid avtagbar protes</t>
        </r>
        <r>
          <rPr>
            <sz val="9"/>
            <color indexed="81"/>
            <rFont val="Tahoma"/>
            <family val="2"/>
          </rPr>
          <t xml:space="preserve">
Åtgärden tillämpas för pelare och rothätta med förankringselement.</t>
        </r>
      </text>
    </comment>
    <comment ref="B135" authorId="0" shapeId="0" xr:uid="{BD025FA7-283F-47EB-9CD9-97930ACA744F}">
      <text>
        <r>
          <rPr>
            <sz val="11"/>
            <color theme="1"/>
            <rFont val="Calibri"/>
            <family val="2"/>
            <scheme val="minor"/>
          </rPr>
          <t xml:space="preserve">807 - Semipermanent krona, brostöd eller hängande led, per led 
Åtgärden är endast ersättningsberättigande för 
− laboratorieframställd brokonstruktion med inre del av metall, eller 
− krona i helkeramik eller med inre del av metall som är laboratorie_x0002_framställd eller framställd med CAD/CAM-teknik. </t>
        </r>
      </text>
    </comment>
    <comment ref="B136" authorId="0" shapeId="0" xr:uid="{2B834E22-2FEE-4143-9E51-45FE06E68DA2}">
      <text>
        <r>
          <rPr>
            <sz val="11"/>
            <color theme="1"/>
            <rFont val="Calibri"/>
            <family val="2"/>
            <scheme val="minor"/>
          </rPr>
          <t xml:space="preserve">808 - Innerkrona för teleskop- eller konuskonstruktion
Åtgärden tillämpas även för annan innerkrona som behövs vid en 
ersättningsberättigad konstruktion till exempel vid koppling med implantat. </t>
        </r>
      </text>
    </comment>
    <comment ref="B137" authorId="0" shapeId="0" xr:uid="{6FFA585B-EA6B-4B65-95F7-5FA176E56D77}">
      <text>
        <r>
          <rPr>
            <sz val="11"/>
            <color theme="1"/>
            <rFont val="Calibri"/>
            <family val="2"/>
            <scheme val="minor"/>
          </rPr>
          <t xml:space="preserve">809 - Långtidstemporär laboratorieframställd krona eller hängande led, per led
Åtgärden är endast ersättningsberättigande för en konstruktion som har en 
beräknad livslängd om minst sex månader. </t>
        </r>
      </text>
    </comment>
    <comment ref="B138" authorId="0" shapeId="0" xr:uid="{6888779C-1506-4B37-9994-DD0C8F0565FE}">
      <text>
        <r>
          <rPr>
            <sz val="11"/>
            <color theme="1"/>
            <rFont val="Calibri"/>
            <family val="2"/>
            <scheme val="minor"/>
          </rPr>
          <t>811 - Cementering av lossnad tandstödd eller implantatstödd protetisk konstruktion, per stöd
Åtgärden är ersättningsberättigande en gång per tandposition, dag och behandlare.</t>
        </r>
      </text>
    </comment>
    <comment ref="B139" authorId="0" shapeId="0" xr:uid="{55350912-ADDD-426E-92AC-E81C80400A5E}">
      <text>
        <r>
          <rPr>
            <sz val="11"/>
            <color theme="1"/>
            <rFont val="Calibri"/>
            <family val="2"/>
            <scheme val="minor"/>
          </rPr>
          <t xml:space="preserve">812 - Reparation av krona eller bro, utan tandteknisk insats
Åtgärden tillämpas för reparation utan tandteknisk insats vid 
− broreparation, 
− uppbyggnad av hängande led när tandrot avlägsnats från krona i bro, 
eller 
− intraradikulär stiftförankring och kompositfyllning vid trepanationshål 
genom krona. 
Åtgärden är ersättningsberättigande en gång per dag och behandlare. </t>
        </r>
      </text>
    </comment>
    <comment ref="B140" authorId="0" shapeId="0" xr:uid="{538C9D3A-F297-4828-92D7-637158239CBE}">
      <text>
        <r>
          <rPr>
            <sz val="11"/>
            <color theme="1"/>
            <rFont val="Calibri"/>
            <family val="2"/>
            <scheme val="minor"/>
          </rPr>
          <t xml:space="preserve">813 - Broreparation med tandteknisk insats
Åtgärden tillämpas för broreparation med tandteknisk insats 
− när ny brodel kopplas till befintlig bro, eller 
− vid brokoppling mellan två befintliga brodelar. 
I åtgärden ingår preparation, avtryck, teknikerframställning av
brokopplingsdelar och cementering. 
I åtgärden ingår i förekommande fall provisorier. 
Åtgärden är ersättningsberättigande en gång per brokonstruktion, dag och 
behandlare. </t>
        </r>
      </text>
    </comment>
    <comment ref="B141" authorId="0" shapeId="0" xr:uid="{A90600C3-150E-45EC-B38B-F7D7BC9358B7}">
      <text>
        <r>
          <rPr>
            <sz val="11"/>
            <color theme="1"/>
            <rFont val="Calibri"/>
            <family val="2"/>
            <scheme val="minor"/>
          </rPr>
          <t xml:space="preserve">814 - Broreparation med tandteknisk insats, omfattande
Åtgärden tillämpas för broreparation med omfattande tandteknisk insats när 
befintlig bro avlägsnas och nytt akryl- eller porslinsarbete behöver utföras 
efter reparation. 
I åtgärden ingår återcementering samt i förekommande fall provisorier. 
Åtgärden är ersättningsberättigande en gång per brokonstruktion, dag och 
behandlare. </t>
        </r>
      </text>
    </comment>
    <comment ref="B142" authorId="0" shapeId="0" xr:uid="{5B463D2B-8D24-4B5D-ABBA-B4FC25B3F89C}">
      <text>
        <r>
          <rPr>
            <sz val="11"/>
            <color theme="1"/>
            <rFont val="Calibri"/>
            <family val="2"/>
            <scheme val="minor"/>
          </rPr>
          <t>815 - Sadelkrona
Åtgärden tillämpas vid reparation med sadelkrona, på krona eller hängande 
led, i befintlig bro.</t>
        </r>
      </text>
    </comment>
    <comment ref="B143" authorId="0" shapeId="0" xr:uid="{9159F0F2-00ED-4732-B372-04154EC5D01D}">
      <text>
        <r>
          <rPr>
            <sz val="11"/>
            <color theme="1"/>
            <rFont val="Calibri"/>
            <family val="2"/>
            <scheme val="minor"/>
          </rPr>
          <t xml:space="preserve">822 - Partiell protes, utan metallskelett eller för temporärt bruk, en till tre 
tänder 
I åtgärden ingår i förekommande fall bockade klamrar samt kontroll och 
justering upp till en månad efter slutförande av åtgärden. 
Åtgärden är ersättningsberättigande en gång per käke och dag. </t>
        </r>
      </text>
    </comment>
    <comment ref="B144" authorId="0" shapeId="0" xr:uid="{0EC489EA-2BF3-4C01-A32B-C03E587A9B80}">
      <text>
        <r>
          <rPr>
            <sz val="11"/>
            <color theme="1"/>
            <rFont val="Calibri"/>
            <family val="2"/>
            <scheme val="minor"/>
          </rPr>
          <t xml:space="preserve">823 - Partiell protes, utan metallskelett eller för temporärt bruk, fyra eller 
fler tänder 
I åtgärden ingår i förekommande fall bockade klamrar samt kontroll och 
justering upp till en månad efter slutförande av åtgärden. 
Åtgärden är ersättningsberättigande en gång per käke och dag. </t>
        </r>
      </text>
    </comment>
    <comment ref="B145" authorId="0" shapeId="0" xr:uid="{B434ACFA-AD3B-4DFB-9882-52ED3BF36FE6}">
      <text>
        <r>
          <rPr>
            <sz val="11"/>
            <color theme="1"/>
            <rFont val="Calibri"/>
            <family val="2"/>
            <scheme val="minor"/>
          </rPr>
          <t xml:space="preserve">824 - Partiell protes med metallskelett, klammerförankrad
Åtgärden tillämpas för partiell protes med gjutet eller med 3D-teknik 
framställt metallskelett. 
I åtgärden ingår klamrar i draget material (klasp och lod i ädelmetall). </t>
        </r>
      </text>
    </comment>
    <comment ref="B146" authorId="0" shapeId="0" xr:uid="{35DF8BD7-1E02-4397-8B3F-4F1B05F489E4}">
      <text>
        <r>
          <rPr>
            <sz val="11"/>
            <color theme="1"/>
            <rFont val="Calibri"/>
            <family val="2"/>
            <scheme val="minor"/>
          </rPr>
          <t xml:space="preserve">825 - Komplicerad partiell protes med metallskelett som förankras med stöd av urtagskrona, innerkrona eller attachments
Åtgärden tillämpas för partiell protes med gjutet eller med 3D-teknik 
framställt metallskelett. 
I åtgärden ingår klamrar i draget material (klasp och lod i ädelmetall). 
I åtgärden ingår inte attachments. </t>
        </r>
      </text>
    </comment>
    <comment ref="B148" authorId="0" shapeId="0" xr:uid="{0FF01C25-CFCB-4B04-84FA-AF17117C6829}">
      <text>
        <r>
          <rPr>
            <sz val="11"/>
            <color theme="1"/>
            <rFont val="Calibri"/>
            <family val="2"/>
            <scheme val="minor"/>
          </rPr>
          <t>827 - Hel underkäksprotes
Åtgärden tillämpas för hel underkäksprotes, dentalt stödd täckprotes eller 
myodynamisk protes</t>
        </r>
      </text>
    </comment>
    <comment ref="B149" authorId="0" shapeId="0" xr:uid="{F69AA9B2-9540-45E7-88C8-A5C0FF1D4DE0}">
      <text>
        <r>
          <rPr>
            <sz val="11"/>
            <color theme="1"/>
            <rFont val="Calibri"/>
            <family val="2"/>
            <scheme val="minor"/>
          </rPr>
          <t xml:space="preserve">828 - Hel överkäksprotes
Åtgärden tillämpas för hel överkäksprotes eller dentalt stödd täckprotes. </t>
        </r>
      </text>
    </comment>
    <comment ref="B150" authorId="0" shapeId="0" xr:uid="{7CD1D8FC-5680-4FEB-98DF-FC90504A8804}">
      <text>
        <r>
          <rPr>
            <sz val="11"/>
            <color theme="1"/>
            <rFont val="Calibri"/>
            <family val="2"/>
            <scheme val="minor"/>
          </rPr>
          <t xml:space="preserve">829 - Immediatprotes, hel käke
Åtgärden tillämpas för hel protes eller täckprotes som utförs immediat. 
I åtgärden ingår inte justering. 
Åtgärden är ersättningsberättigande en gång per käke och dag. </t>
        </r>
      </text>
    </comment>
    <comment ref="B151" authorId="0" shapeId="0" xr:uid="{D801B4CF-5EF8-44A8-A580-9D26FE2CD711}">
      <text>
        <r>
          <rPr>
            <sz val="11"/>
            <color theme="1"/>
            <rFont val="Calibri"/>
            <family val="2"/>
            <scheme val="minor"/>
          </rPr>
          <t xml:space="preserve">831 - Justering av avtagbar protes
Åtgärden tillämpas för justering av 
− partiell protes utan metallskelett som är äldre än en månad, 
− partiell protes med metallskelett som är äldre än tre månader, eller 
− hel underkäks- eller överkäksprotes som är äldre än tre månader. 
Åtgärden tillämpas även för justering av 
− immediatprotes, hel käke, eller 
− protes där tandextraktion skett i protesområdet inom ett år innan 
protesen slutförts. 
Åtgärden är inte ersättningsberättigande tillsammans med åtgärd 832, 833, 
834, 835, 836, 837, 839 eller ytterligare 831 för samma käke under samma 
dag vid samma mottagning. </t>
        </r>
      </text>
    </comment>
    <comment ref="B152" authorId="0" shapeId="0" xr:uid="{42204916-EE82-421D-887B-FE395AF575E5}">
      <text>
        <r>
          <rPr>
            <sz val="11"/>
            <color theme="1"/>
            <rFont val="Calibri"/>
            <family val="2"/>
            <scheme val="minor"/>
          </rPr>
          <t xml:space="preserve">832 - Lagning av protes eller tillsättning av protestand
Åtgärden tillämpas för lagning av protes utan avtryck. 
Åtgärden är inte ersättningsberättigande tillsammans med åtgärd 831, 833, 
834, 835, 836, 837, 839 eller ytterligare 832 för samma käke under samma 
dag vid samma mottagning. </t>
        </r>
      </text>
    </comment>
    <comment ref="B153" authorId="0" shapeId="0" xr:uid="{240EF7D2-7052-495F-9A3F-AA61C66C2098}">
      <text>
        <r>
          <rPr>
            <sz val="11"/>
            <color theme="1"/>
            <rFont val="Calibri"/>
            <family val="2"/>
            <scheme val="minor"/>
          </rPr>
          <t xml:space="preserve">833 - Rebasering av protes
Åtgärden tillämpas för permanent rebasering. 
Åtgärden är inte ersättningsberättigande tillsammans med åtgärd 831, 832, 
834, 835, 839 eller ytterligare 833 för samma käke under samma dag vid 
samma mottagning. </t>
        </r>
      </text>
    </comment>
    <comment ref="B154" authorId="0" shapeId="0" xr:uid="{A74B7DBD-ED27-4997-9F56-5A4C477A84AC}">
      <text>
        <r>
          <rPr>
            <sz val="11"/>
            <color theme="1"/>
            <rFont val="Calibri"/>
            <family val="2"/>
            <scheme val="minor"/>
          </rPr>
          <t xml:space="preserve">834 - Lagning av protes där avtryck krävs
Åtgärden tillämpas för lagning där avtryck krävs. 
Åtgärden är inte ersättningsberättigande tillsammans med åtgärd 831, 832, 
833, 835, 836, 837, 839 eller ytterligare 834 för samma käke under samma 
dag vid samma mottagning. </t>
        </r>
      </text>
    </comment>
    <comment ref="B155" authorId="0" shapeId="0" xr:uid="{3750CD00-C4FD-4B3D-8278-12CA77567559}">
      <text>
        <r>
          <rPr>
            <sz val="11"/>
            <color theme="1"/>
            <rFont val="Calibri"/>
            <family val="2"/>
            <scheme val="minor"/>
          </rPr>
          <t xml:space="preserve">835 - Rebasering och lagning av protes
Åtgärden tillämpas för permanent rebasering och samtidig lagning av protes 
där avtryck krävs. 
Åtgärden är inte ersättningsberättigande tillsammans med åtgärd 831, 832, 
833, 834, 836, 837, 839 eller ytterligare 835 för samma käke under samma 
dag vid samma mottagning. </t>
        </r>
      </text>
    </comment>
    <comment ref="B156" authorId="0" shapeId="0" xr:uid="{3E31D7E9-AA47-46D7-8CD0-4FC291223053}">
      <text>
        <r>
          <rPr>
            <sz val="11"/>
            <color theme="1"/>
            <rFont val="Calibri"/>
            <family val="2"/>
            <scheme val="minor"/>
          </rPr>
          <t xml:space="preserve">836 - Komplicerad lagning av protes
Åtgärden tillämpas för komplicerad lagning där svetsning av nya stöd eller 
fästen behövs eller vid utbyte av ett flertal proteständer inklusive eventuell 
provning. 
Åtgärden är inte ersättningsberättigande tillsammans med åtgärd 831, 832, 
834, 835, 837, 839 eller ytterligare 836 för samma käke under samma dag 
vid samma mottagning. </t>
        </r>
      </text>
    </comment>
    <comment ref="B157" authorId="0" shapeId="0" xr:uid="{AC9D9F55-49F6-4C45-AAA2-5D78A4645BBE}">
      <text>
        <r>
          <rPr>
            <sz val="11"/>
            <color theme="1"/>
            <rFont val="Calibri"/>
            <family val="2"/>
            <scheme val="minor"/>
          </rPr>
          <t>837 - Komplicerad lagning av protes där uppvaxning och gjutning av ny del utförs vilken svetsas till befintlig protes
Åtgärden tillämpas för komplicerad lagning där uppvaxning och gjutning av 
ny del utförs vilken svetsas till befintlig protes. 
Åtgärden är inte ersättningsberättigande tillsammans med åtgärd 831, 832, 
834, 835, 836, 839 eller ytterligare 837 för samma käke under samma dag 
vid samma mottagning.</t>
        </r>
      </text>
    </comment>
    <comment ref="B158" authorId="0" shapeId="0" xr:uid="{FF33BAFF-DCFF-4DD9-8497-335F93C81F2D}">
      <text>
        <r>
          <rPr>
            <sz val="11"/>
            <color theme="1"/>
            <rFont val="Calibri"/>
            <family val="2"/>
            <scheme val="minor"/>
          </rPr>
          <t xml:space="preserve">839 - Inmontering av förankringselement
Åtgärden tillämpas för rebasering av täckprotes med samtidig inmontering 
av förankringselement. 
I åtgärden ingår inte förankringselement. 
Åtgärden är inte ersättningsberättigande tillsammans med åtgärd 831, 832, 
833, 834, 835, 836, 837 eller ytterligare 839 för samma käke under samma 
dag vid samma mottagning. </t>
        </r>
      </text>
    </comment>
    <comment ref="B159" authorId="0" shapeId="0" xr:uid="{BF46D1A2-07E2-44DC-BD22-7EFA0A1A8852}">
      <text>
        <r>
          <rPr>
            <b/>
            <sz val="9"/>
            <color indexed="81"/>
            <rFont val="Tahoma"/>
            <family val="2"/>
          </rPr>
          <t>845 - Ocklusionskorrigerande bettslipning</t>
        </r>
        <r>
          <rPr>
            <sz val="9"/>
            <color indexed="81"/>
            <rFont val="Tahoma"/>
            <family val="2"/>
          </rPr>
          <t xml:space="preserve">
Åtgärden tillämpas för slipning av flera tänder eller protetiska konstruktioner 
för att utjämna ocklusala interferenser eller anpassa ocklusionsplanet. 
I åtgärden ingår puts, polering, fluoridbehandling och uppföljning samt i 
förekommande fall modeller för provslipning. 
Åtgärden är ersättningsberättigande en gång per ersättningsperiod och 
behandlare. </t>
        </r>
      </text>
    </comment>
    <comment ref="B160" authorId="0" shapeId="0" xr:uid="{CD08469C-D87B-468F-B321-CC55861479A8}">
      <text>
        <r>
          <rPr>
            <sz val="11"/>
            <color theme="1"/>
            <rFont val="Calibri"/>
            <family val="2"/>
            <scheme val="minor"/>
          </rPr>
          <t>846 - Skena, hel eller cementerad i sektioner, för vertikal platsberedning eller bettstabilisering
Åtgärden tillämpas för laboratorieframställd skena, hel eller i sektioner. 
I åtgärden ingår avtryck, anpassning och inslipning samt uppföljning av 
dess funktion och effekt upp till sex månader efter utlämnandet. 
Åtgärden är ersättningsberättigande en gång per käke, ersättningsperiod 
och behandlare</t>
        </r>
      </text>
    </comment>
    <comment ref="B161" authorId="0" shapeId="0" xr:uid="{D0A11107-07D6-490A-99E1-B313DCC70A07}">
      <text>
        <r>
          <rPr>
            <sz val="11"/>
            <color theme="1"/>
            <rFont val="Calibri"/>
            <family val="2"/>
            <scheme val="minor"/>
          </rPr>
          <t>847 - Klammerplåt
Åtgärden tillämpas för bettspärrplåt eller bettkorrigeringsplåt. 
I åtgärden ingår avtryck, anpassning, kontroller och justering samt 
uppföljning av funktion och effekt upp till sex månader efter utlämnandet. 
Åtgärden är inte ersättningsberättigande tillsammans med åtgärd 900, 901, 
902, 903, 904, 905, 906, 907, 908 eller med utbytesåtgärd 940 eller 941 
under samma ersättningsperiod. 
Åtgärden är ersättningsberättigande en gång per ersättningsperiod och 
behandlare</t>
        </r>
      </text>
    </comment>
    <comment ref="B162" authorId="0" shapeId="0" xr:uid="{C7274EEA-8C4E-4B1B-B0B9-D900293B04D6}">
      <text>
        <r>
          <rPr>
            <sz val="11"/>
            <color theme="1"/>
            <rFont val="Calibri"/>
            <family val="2"/>
            <scheme val="minor"/>
          </rPr>
          <t xml:space="preserve">848 - Betthöjning eller uppbyggnad för ocklusal stabilisering med fyllningsmaterial, per tandposition
gärden tillämpas för uppbyggnad med komposit- eller glasjonomer_x0002_material inklusive inslipning och puts. 
Åtgärden är ersättningsberättigande en gång per tandposition, ersättnings_x0002_period och mottagning. </t>
        </r>
      </text>
    </comment>
    <comment ref="B163" authorId="0" shapeId="0" xr:uid="{E8583DF1-764D-4ABB-AF24-569326517E16}">
      <text>
        <r>
          <rPr>
            <sz val="11"/>
            <color theme="1"/>
            <rFont val="Calibri"/>
            <family val="2"/>
            <scheme val="minor"/>
          </rPr>
          <t>850 - Implantatstödd krona, en per käke
Åtgärden tillämpas för en separat implantatstödd krona. 
Åtgärden får kombineras med åtgärd för industriellt framställd eller fräst 
− distans som skruvas fast separat, eller 
− integrerad distans/kopplingskomponent som cementeras i den 
implantatstödda kronan. 
I åtgärden ingår fästskruv samt i förekommande fall protetisk cylinder och 
annan distans- eller kopplingskomponent än enligt andra stycket. 
Åtgärden är inte ersättningsberättigande tillsammans med åtgärd 800, 801, 
804, 852, 853 eller med utbytesåtgärd 926 eller 929 i samma käke under 
samma dag. 
Åtgärden är ersättningsberättigande en gång per käke, dag och behandlare.</t>
        </r>
      </text>
    </comment>
    <comment ref="B164" authorId="0" shapeId="0" xr:uid="{440548C1-1092-4E7F-9213-786F809DA2AF}">
      <text>
        <r>
          <rPr>
            <sz val="11"/>
            <color theme="1"/>
            <rFont val="Calibri"/>
            <family val="2"/>
            <scheme val="minor"/>
          </rPr>
          <t xml:space="preserve">852 - Implantatstödd krona, flera i samma käke
Åtgärden tillämpas när flera implantatstödda kronor, eller implantatstödd 
krona och hängande led, utförs i samma käke vid samma tillfälle. 
Vid implantatstödd krona i brokonstruktion får åtgärden kombineras med 
åtgärd för industriellt framställd eller fräst distans som skruvas fast separat. 
Vid separat implantatstödd krona får åtgärden kombineras med åtgärd för 
− industriellt framställd eller fräst distans som skruvas fast separat, eller 
− industriellt framställd eller fräst integrerad distans/kopplingskomponent 
som cementeras i den implantatstödda kronan. 
I åtgärden ingår fästskruv samt i förekommande fall protetisk cylinder och 
annan distans- eller kopplingskomponent än enligt andra och tredje stycket. 
Åtgärden är inte ersättningsberättigande tillsammans med åtgärd 800 eller 
850 i samma käke under samma dag. </t>
        </r>
      </text>
    </comment>
    <comment ref="B165" authorId="0" shapeId="0" xr:uid="{070D951D-423E-4AEB-AF1B-4E2E229CF1C1}">
      <text>
        <r>
          <rPr>
            <sz val="11"/>
            <color theme="1"/>
            <rFont val="Calibri"/>
            <family val="2"/>
            <scheme val="minor"/>
          </rPr>
          <t xml:space="preserve">853 - Hängande led vid implantatstödd bro
Åtgärden är inte ersättningsberättigande tillsammans med åtgärd 800 eller 
850 i samma käke under samma dag. </t>
        </r>
      </text>
    </comment>
    <comment ref="B166" authorId="0" shapeId="0" xr:uid="{2AE381D5-99EF-4B26-B9CE-A33EA51354AE}">
      <text>
        <r>
          <rPr>
            <sz val="11"/>
            <color theme="1"/>
            <rFont val="Calibri"/>
            <family val="2"/>
            <scheme val="minor"/>
          </rPr>
          <t xml:space="preserve">854 - Semipermanent implantatstödd krona eller hängande led, per led
Åtgärden tillämpas för konstruktion med metallskelett. 
I åtgärden ingår inte fästskruv/broskruv eller cylinder. </t>
        </r>
      </text>
    </comment>
    <comment ref="B168" authorId="0" shapeId="0" xr:uid="{EAEDDB26-CDF9-47F3-AC58-776AECFCF293}">
      <text>
        <r>
          <rPr>
            <sz val="11"/>
            <color theme="1"/>
            <rFont val="Calibri"/>
            <family val="2"/>
            <scheme val="minor"/>
          </rPr>
          <t>856 - Långtidstemporär laboratorieframställd implantatstödd krona eller hängande led, per led
Åtgärden är ersättningsberättigande endast för en konstruktion som har en 
beräknad livslängd om minst sex månader. 
I åtgärden ingår inte fästskruv/broskruv, cylinder eller temporär distans.</t>
        </r>
      </text>
    </comment>
    <comment ref="B170" authorId="0" shapeId="0" xr:uid="{D59B2F12-22A0-4437-B3AA-68CAA99EF594}">
      <text>
        <r>
          <rPr>
            <sz val="11"/>
            <color theme="1"/>
            <rFont val="Calibri"/>
            <family val="2"/>
            <scheme val="minor"/>
          </rPr>
          <t>858 - Distans inklusive distansskruv, per styck
Åtgärden tillämpas för alla typer av permanent distans som skruvas fast 
separat och som är industriellt framställd eller fräst.
I åtgärden ingår läkhätta. 
Åtgärden är inte ersättningsberättigande tillsammans med åtgärd 871–873 
för samma käke under samma ersättningsperiod.</t>
        </r>
      </text>
    </comment>
    <comment ref="B171" authorId="0" shapeId="0" xr:uid="{75295E25-98FD-4DA6-884F-9F55CE1B9ED1}">
      <text>
        <r>
          <rPr>
            <b/>
            <sz val="9"/>
            <color indexed="81"/>
            <rFont val="Tahoma"/>
            <family val="2"/>
          </rPr>
          <t>859 - Integrerad distans/kopplingskomponent vid separat implantatstödd krona, per styck, tilläggsåtgärd</t>
        </r>
        <r>
          <rPr>
            <sz val="9"/>
            <color indexed="81"/>
            <rFont val="Tahoma"/>
            <family val="2"/>
          </rPr>
          <t xml:space="preserve">
Åtgärden är ersättningsberättigande endast för 
− en permanent integrerad distans/kopplingskomponent som är 
industriellt framställd eller fräst och som cementeras i en separat 
implantatstödd krona utanför munnen, eller 
− en permanent individuellt framställd distans där ytporslinet bränns 
direkt på distansen. 
I åtgärden ingår i förekommande fall cementering samt högglanspolering 
av cementskarven. 
Åtgärden är inte ersättningsberättigande när den implantatstödda kronan 
ingår i en brokonstruktion. 
Åtgärden är ersättningsberättigande endast tillsammans med åtgärd 850 
eller 852 för samma tandposition under samma dag. </t>
        </r>
      </text>
    </comment>
    <comment ref="B172" authorId="0" shapeId="0" xr:uid="{8092820E-299C-4BBC-9F0F-047911FE2BB5}">
      <text>
        <r>
          <rPr>
            <sz val="11"/>
            <color theme="1"/>
            <rFont val="Calibri"/>
            <family val="2"/>
            <scheme val="minor"/>
          </rPr>
          <t>861 - Implantatstödd bro i överkäke på fyra implantat
Åtgärden tillämpas för helkäksimplantat med fräst, gjutet eller med 3D_x0002_teknik framställt broskelett. 
Åtgärden får kombineras med åtgärd för industriellt framställd eller fräst 
distans som skruvas fast separat. 
I åtgärden ingår broskruv samt i förekommande fall protetisk cylinder och 
annan distans- eller kopplingskomponent än industriellt framställd eller fräst 
distans som skruvas fast separat.</t>
        </r>
      </text>
    </comment>
    <comment ref="B173" authorId="0" shapeId="0" xr:uid="{F4BAAE81-DABF-4CF3-9051-4996DE40CB7A}">
      <text>
        <r>
          <rPr>
            <sz val="11"/>
            <color theme="1"/>
            <rFont val="Calibri"/>
            <family val="2"/>
            <scheme val="minor"/>
          </rPr>
          <t xml:space="preserve">862 - Implantatstödd bro i överkäke på fem implantat
tgärden tillämpas för helkäksimplantat med fräst, gjutet eller med 3D_x0002_teknik framställt broskelett. 
Åtgärden får kombineras med åtgärd för industriellt framställd eller fräst 
distans som skruvas fast separat. 
I åtgärden ingår broskruv samt i förekommande fall protetisk cylinder och 
annan distans- eller kopplingskomponent än industriellt framställd eller fräst 
distans som skruvas fast separat. </t>
        </r>
      </text>
    </comment>
    <comment ref="B174" authorId="0" shapeId="0" xr:uid="{D2F9A7B0-5CD5-4A03-B69B-67726A21FBCB}">
      <text>
        <r>
          <rPr>
            <sz val="11"/>
            <color theme="1"/>
            <rFont val="Calibri"/>
            <family val="2"/>
            <scheme val="minor"/>
          </rPr>
          <t xml:space="preserve">863 - Implantatstödd bro i överkäke på sex eller fler implantat
tgärden tillämpas för helkäksimplantat med fräst, gjutet eller med 3D_x0002_teknik framställt broskelett. 
Åtgärden får kombineras med åtgärd för industriellt framställd eller fräst 
distans som skruvas fast separat. 
I åtgärden ingår broskruv samt i förekommande fall protetisk cylinder och 
annan distans- eller kopplingskomponent än industriellt framställd eller fräst 
distans som skruvas fast separat. </t>
        </r>
      </text>
    </comment>
    <comment ref="B175" authorId="0" shapeId="0" xr:uid="{DC3B4C43-74FC-4590-9789-FC08D86FF69B}">
      <text>
        <r>
          <rPr>
            <sz val="11"/>
            <color theme="1"/>
            <rFont val="Calibri"/>
            <family val="2"/>
            <scheme val="minor"/>
          </rPr>
          <t>865 - Implantatstödd bro i underkäke på fyra eller fler implantat
tgärden tillämpas för helkäksimplantat med fräst, gjutet eller med 3D_x0002_teknik framställt broskelett. 
Åtgärden får kombineras med åtgärd för industriellt framställd eller fräst 
distans som skruvas fast separat. 
I åtgärden ingår broskruv samt i förekommande fall protetisk cylinder och 
annan distans- eller kopplingskomponent än industriellt framställd eller fräst 
distans som skruvas fast separat</t>
        </r>
      </text>
    </comment>
    <comment ref="B176" authorId="0" shapeId="0" xr:uid="{815494FF-137E-4DD2-9ED0-05DD58A0AB43}">
      <text>
        <r>
          <rPr>
            <sz val="11"/>
            <color theme="1"/>
            <rFont val="Calibri"/>
            <family val="2"/>
            <scheme val="minor"/>
          </rPr>
          <t xml:space="preserve">871 - Implantatstödd täckprotes i överkäke på två implantat, eller implantatstödd täckprotes i underkäke på implantat oavsett antal implantat 
Åtgärden tillämpas för täckprotes på implantat i helt tandlös käke. 
I åtgärden ingår förankringselement och distans oavsett typ. </t>
        </r>
      </text>
    </comment>
    <comment ref="B177" authorId="0" shapeId="0" xr:uid="{54C990EF-763F-4AB0-A96C-86690B87E06B}">
      <text>
        <r>
          <rPr>
            <sz val="11"/>
            <color theme="1"/>
            <rFont val="Calibri"/>
            <family val="2"/>
            <scheme val="minor"/>
          </rPr>
          <t xml:space="preserve">872 - Implantatstödd täckprotes i överkäke på tre implantat 
Åtgärden tillämpas för täckprotes på implantat i helt tandlös överkäke. 
I åtgärden ingår förankringselement och distans oavsett typ. 
</t>
        </r>
      </text>
    </comment>
    <comment ref="B178" authorId="0" shapeId="0" xr:uid="{E42A5242-B293-4485-9C2B-F7B96AC70C95}">
      <text>
        <r>
          <rPr>
            <sz val="11"/>
            <color theme="1"/>
            <rFont val="Calibri"/>
            <family val="2"/>
            <scheme val="minor"/>
          </rPr>
          <t xml:space="preserve">873 - Implantatstödd täckprotes i överkäke på fyra implantat eller fler
Åtgärden tillämpas för täckprotes på implantat i helt tandlös överkäke. 
I åtgärden ingår förankringselement och distans oavsett typ. </t>
        </r>
      </text>
    </comment>
    <comment ref="B179" authorId="0" shapeId="0" xr:uid="{9AEB6314-5A6A-48D0-9867-564E317F0176}">
      <text>
        <r>
          <rPr>
            <sz val="11"/>
            <color theme="1"/>
            <rFont val="Calibri"/>
            <family val="2"/>
            <scheme val="minor"/>
          </rPr>
          <t>874 - Tillägg för alveolarbar på två implantat
 åtgärden ingår fästskruv och knäppe eller annat förankringselement oavsett 
material.</t>
        </r>
      </text>
    </comment>
    <comment ref="B180" authorId="0" shapeId="0" xr:uid="{55658507-C5A1-416B-A03E-C2E4BC69FDB3}">
      <text>
        <r>
          <rPr>
            <sz val="11"/>
            <color theme="1"/>
            <rFont val="Calibri"/>
            <family val="2"/>
            <scheme val="minor"/>
          </rPr>
          <t xml:space="preserve">875 - Tillägg för alveolarbar på tre implantat
 åtgärden ingår fästskruv och knäppe eller annat förankringselement oavsett 
material. </t>
        </r>
      </text>
    </comment>
    <comment ref="B181" authorId="0" shapeId="0" xr:uid="{2F44AD12-B47B-42BB-B50F-56248CD5D3AB}">
      <text>
        <r>
          <rPr>
            <sz val="11"/>
            <color theme="1"/>
            <rFont val="Calibri"/>
            <family val="2"/>
            <scheme val="minor"/>
          </rPr>
          <t>876 - Tillägg för alveolarbar på fyra implantat
I åtgärden ingår fästskruv och knäppe eller annat förankringselement oavsett 
material</t>
        </r>
      </text>
    </comment>
    <comment ref="B182" authorId="0" shapeId="0" xr:uid="{78ED04BE-82A3-40F3-B9F5-AFC16E00BFBC}">
      <text>
        <r>
          <rPr>
            <sz val="11"/>
            <color theme="1"/>
            <rFont val="Calibri"/>
            <family val="2"/>
            <scheme val="minor"/>
          </rPr>
          <t xml:space="preserve">877 - Implantatstödd täckprotes, exklusive distanser och förankringselement
I åtgärden ingår endast den avtagbara täckprotesen. </t>
        </r>
      </text>
    </comment>
    <comment ref="B183" authorId="0" shapeId="0" xr:uid="{7EA29E15-AC77-4EF3-A6AD-08E13D06431D}">
      <text>
        <r>
          <rPr>
            <sz val="11"/>
            <color theme="1"/>
            <rFont val="Calibri"/>
            <family val="2"/>
            <scheme val="minor"/>
          </rPr>
          <t xml:space="preserve">878 - Förankringselement täckprotes, per styck
Åtgärden är inte ersättningsberättigande tillsammans med åtgärd 871, 872 
eller 873 för samma käke under samma dag vid samma mottagning. </t>
        </r>
      </text>
    </comment>
    <comment ref="B184" authorId="0" shapeId="0" xr:uid="{B387C5BF-C849-4CEE-8E8F-BE8AC9DF6BBE}">
      <text>
        <r>
          <rPr>
            <sz val="11"/>
            <color theme="1"/>
            <rFont val="Calibri"/>
            <family val="2"/>
            <scheme val="minor"/>
          </rPr>
          <t>881 - Reparation av fast implantatstödd konstruktion, mindre omfattande
Åtgärden tillämpas för reparation utan tandteknisk insats. 
Åtgärden är ersättningsberättigande en gång per käke, dag och behandlare</t>
        </r>
      </text>
    </comment>
    <comment ref="B185" authorId="0" shapeId="0" xr:uid="{090A142A-BD1B-4046-922C-1A30BF69EEF0}">
      <text>
        <r>
          <rPr>
            <sz val="11"/>
            <color theme="1"/>
            <rFont val="Calibri"/>
            <family val="2"/>
            <scheme val="minor"/>
          </rPr>
          <t>883 - Reparation/ombyggnad av fast implantatstödd konstruktion med tandteknisk insats
Åtgärden tillämpas för reparation eller ombyggnad inklusive provning i 
förekommande fall. Med fast implantatstödd konstruktion avses bro, 
barkonstruktion eller singelkrona på implantat. 
Åtgärden är ersättningsberättigande för 
− utbyte av en eller flera proteständer eller delar av basmaterialet, 
− svetsning eller lödning av nytt hängande led inklusive nytt porslin på 
upp till tre befintliga led, 
− reparation av porslinsfraktur eller nytt porslin på upp till fyra befintliga 
led, eller 
− annan reparation/ombyggnad av fast implantatstödd konstruktion som 
kräver tandteknisk insats. 
I åtgärden ingår inte av- och återmontering, hängande led, distansskruv eller
fästskruv/broskruv. 
Åtgärden är ersättningsberättigande en gång per käke och dag. 
Se bilaga 3 allmänna råd.</t>
        </r>
      </text>
    </comment>
    <comment ref="B186" authorId="0" shapeId="0" xr:uid="{E5B445B9-2AE5-465C-AB12-A1F0BC66EBBB}">
      <text>
        <r>
          <rPr>
            <sz val="11"/>
            <color theme="1"/>
            <rFont val="Calibri"/>
            <family val="2"/>
            <scheme val="minor"/>
          </rPr>
          <t xml:space="preserve">884 - Reparation/ombyggnad av implantatstödd bro där omfattande tandteknisk insats krävs
Åtgärden tillämpas för reparation eller ombyggnad inklusive provning i 
förekommande fall. 
Åtgärden är ersättningsberättigande för 
− utbyte av samtliga proteständer på implantatstödd bro, 
− förstärkning av implantatstödd bro med utförande av metallbacking, 
lasersvetsning eller lödning samt i förekommande fall nytt basmaterial, 
− svetsning eller lödning av ny brodel med minst en ny implantatstödd 
krona inklusive nytt porslin på befintliga led, 
− reparation av porslinsfraktur eller nytt porslin på mer än fyra befintliga 
led, eller 
− ombyggnad eller reparation av implantatstödd bro som inkluderar nytt 
porslin på mer än tre befintliga led. 
I åtgärden ingår inte av- och återmontering, implantatstödd krona, hängande 
led i ny brodel, distansskruv eller fästskruv/broskruv. 
Åtgärden är ersättningsberättigande en gång per käke och dag. </t>
        </r>
      </text>
    </comment>
    <comment ref="B187" authorId="0" shapeId="0" xr:uid="{0AAF37E5-328A-42F0-9EBC-21564987F9A2}">
      <text>
        <r>
          <rPr>
            <sz val="11"/>
            <color theme="1"/>
            <rFont val="Calibri"/>
            <family val="2"/>
            <scheme val="minor"/>
          </rPr>
          <t>888 - Fästskruv/broskruv, per styck
Åtgärden är ersättningsberättigande endast i samband med reparation. 
Åtgärden tillämpas för fästskruv/broskruv för att skruva fast en protetisk 
konstruktion på implantat- eller distansnivå. 
Åtgärden är inte ersättningsberättigande tillsammans med åtgärd 850 eller 
852 för samma tandposition eller med åtgärd 861–863, 865 eller 874–876 för 
samma käke under samma ersättningsperiod med samma behandlare.</t>
        </r>
      </text>
    </comment>
    <comment ref="B188" authorId="0" shapeId="0" xr:uid="{2D5463EB-4E18-4087-B8E7-12C4AE0A4939}">
      <text>
        <r>
          <rPr>
            <sz val="11"/>
            <color theme="1"/>
            <rFont val="Calibri"/>
            <family val="2"/>
            <scheme val="minor"/>
          </rPr>
          <t>889 - Distansskruv, per styck
Åtgärden är ersättningsberättigande endast i samband med reparation. 
Åtgärden är inte ersättningsberättigande tillsammans med åtgärd 858 för 
samma tandposition under samma dag</t>
        </r>
      </text>
    </comment>
    <comment ref="B189" authorId="0" shapeId="0" xr:uid="{518E376B-F66A-4322-B65F-8061B2C4CC69}">
      <text>
        <r>
          <rPr>
            <sz val="11"/>
            <color theme="1"/>
            <rFont val="Calibri"/>
            <family val="2"/>
            <scheme val="minor"/>
          </rPr>
          <t xml:space="preserve">892 - Läkdistans, per styck
Åtgärden är ersättningsberättigande endast i samband med avlägsnande av 
befintlig konstruktion som inte kan återmonteras. 
Åtgärden är inte ersättningsberättigande tillsammans med åtgärd 420 för 
samma tandposition under samma dag. </t>
        </r>
      </text>
    </comment>
    <comment ref="B190" authorId="1" shapeId="0" xr:uid="{04336791-AA83-46CA-A782-E94CF9D424A8}">
      <text>
        <r>
          <rPr>
            <sz val="11"/>
            <color theme="1"/>
            <rFont val="Calibri"/>
            <family val="2"/>
            <scheme val="minor"/>
          </rPr>
          <t xml:space="preserve">893 - Avmontering av implantatstödda konstruktioner på sammanlagt ett till tre implantat 
Åtgärden tillämpas för avmontering av implantatstödda konstruktioner. 
Åtgärden är ersättningsberättigande en gång för aktuell skada eller aktuell 
behandling vid en eller flera konstruktioner stödda på sammanlagt ett till tre 
implantat även om behandlingen innefattar flera besök. 
Åtgärden är inte ersättningsberättigande när ny konstruktion utförs. 
Åtgärden är inte ersättningsberättigande tillsammans med åtgärd 897 under 
samma dag med samma behandlare. 
Åtgärden är inte ersättningsberättigande tillsammans med åtgärd 895 eller 
ytterligare 893 under samma dag. 
</t>
        </r>
      </text>
    </comment>
    <comment ref="B191" authorId="1" shapeId="0" xr:uid="{C7C77031-2124-4E62-ADBA-C006F7B1E3FA}">
      <text>
        <r>
          <rPr>
            <b/>
            <sz val="9"/>
            <color indexed="81"/>
            <rFont val="Tahoma"/>
            <family val="2"/>
          </rPr>
          <t xml:space="preserve">894 - Återmontering av implantatstödda konstruktioner på sammanlagt ett 
till tre implantat 
</t>
        </r>
        <r>
          <rPr>
            <sz val="9"/>
            <color indexed="81"/>
            <rFont val="Tahoma"/>
            <family val="2"/>
          </rPr>
          <t xml:space="preserve">Åtgärden tillämpas för återmontering av implantatstödda konstruktioner. 
I åtgärden ingår byte av frakturerad fästskruv/broskruv eller distansskruv. 
I åtgärden ingår inte fästskruv/broskruv eller distansskruv. 
I åtgärden ingår förslutning och efterkontroll. 
Åtgärden är ersättningsberättigande en gång för aktuell skada eller aktuell 
behandling vid en eller flera konstruktioner stödda på sammanlagt ett till tre 
implantat även om behandlingen innefattar flera besök. 
Åtgärden är inte ersättningsberättigande när ny konstruktion utförs. 
Åtgärden är inte ersättningsberättigande tillsammans med åtgärd 897 under 
samma dag med samma behandlare. 
Åtgärden är inte ersättningsberättigande tillsammans med åtgärd 896 eller 
ytterligare 894 under samma dag. 
</t>
        </r>
      </text>
    </comment>
    <comment ref="B192" authorId="1" shapeId="0" xr:uid="{314E3084-177A-4DD0-91F9-CAB8328DC6BD}">
      <text>
        <r>
          <rPr>
            <b/>
            <sz val="9"/>
            <color indexed="81"/>
            <rFont val="Tahoma"/>
            <family val="2"/>
          </rPr>
          <t xml:space="preserve">895 - Avmontering av implantatstödda konstruktioner på sammanlagt fyra 
eller fler implantat 
</t>
        </r>
        <r>
          <rPr>
            <sz val="9"/>
            <color indexed="81"/>
            <rFont val="Tahoma"/>
            <family val="2"/>
          </rPr>
          <t xml:space="preserve">Åtgärden tillämpas för avmontering av implantatstödda konstruktioner. 
Åtgärden är ersättningsberättigande en gång för aktuell skada eller aktuell 
behandling vid en eller flera konstruktioner stödda på sammanlagt fyra till sju 
implantat även om behandlingen innefattar flera besök. 
Åtgärden är ersättningsberättigande högst två gånger för aktuell skada eller 
aktuell behandling vid en eller flera konstruktioner stödda på sammanlagt åtta 
implantat eller fler även om behandlingen innefattar flera besök. 
Åtgärden är inte ersättningsberättigande när ny konstruktion utförs. 
Åtgärden är inte ersättningsberättigande tillsammans med åtgärd 897 under 
samma dag med samma behandlare. 
Åtgärden är inte ersättningsberättigande tillsammans med åtgärd 893 under 
samma dag. 
</t>
        </r>
      </text>
    </comment>
    <comment ref="B193" authorId="1" shapeId="0" xr:uid="{0CE981A1-D6DA-4585-9C28-67B0A95627C1}">
      <text>
        <r>
          <rPr>
            <b/>
            <sz val="9"/>
            <color indexed="81"/>
            <rFont val="Tahoma"/>
            <family val="2"/>
          </rPr>
          <t xml:space="preserve">896 - Återmontering av implantatstödda konstruktioner på sammanlagt fyra 
eller fler implantat 
</t>
        </r>
        <r>
          <rPr>
            <sz val="9"/>
            <color indexed="81"/>
            <rFont val="Tahoma"/>
            <family val="2"/>
          </rPr>
          <t xml:space="preserve">Åtgärden tillämpas för återmontering av implantatstödda konstruktioner. 
I åtgärden ingår byte av frakturerad fästskruv/broskruv eller distansskruv. 
I åtgärden ingår inte fästskruv/broskruv eller distansskruv. 
I åtgärden ingår förslutning och efterkontroll. 
Åtgärden är ersättningsberättigande en gång för aktuell skada eller aktuell 
behandling vid en eller flera konstruktioner stödda på sammanlagt fyra till sju 
implantat även om behandlingen innefattar flera besök. 
Åtgärden är ersättningsberättigande högst två gånger för aktuell skada eller 
aktuell behandling vid en eller flera konstruktioner stödda på sammanlagt åtta 
implantat eller fler även om behandlingen innefattar flera besök. 
Åtgärden är inte ersättningsberättigande när ny konstruktion utförs. 
Åtgärden är inte ersättningsberättigande tillsammans med åtgärd 897 under 
samma dag med samma behandlare. 
Åtgärden är inte ersättningsberättigande tillsammans med åtgärd 894 under 
samma dag. 
</t>
        </r>
      </text>
    </comment>
    <comment ref="B194" authorId="1" shapeId="0" xr:uid="{140D4F02-2701-40FF-9154-7CA4A9C8E2D0}">
      <text>
        <r>
          <rPr>
            <b/>
            <sz val="9"/>
            <color indexed="81"/>
            <rFont val="Tahoma"/>
            <family val="2"/>
          </rPr>
          <t xml:space="preserve">897 - Åtgärdande av tekniska implantatkomplikationer 
</t>
        </r>
        <r>
          <rPr>
            <sz val="9"/>
            <color indexed="81"/>
            <rFont val="Tahoma"/>
            <family val="2"/>
          </rPr>
          <t xml:space="preserve">Åtgärden tillämpas för åtgärdande av implantatkomplikationer som kräver
behandling om sammantaget 60 minuter eller mer, där frakturerade broskruvar,
distansskruvar eller skadade gängor åtgärdas. 
I åtgärden ingår i förekommande fall 
− friläggning av implantat inklusive blodstillning, 
− förberedelse för montering av befintlig eller ny konstruktion. 
Åtgärden är inte ersättningsberättigande tillsammans med åtgärd 893–896 
under samma dag med samma behandlare. 
 Åtgärden är ersättningsberättigande en gång per ersättningsperiod och 
behandlare för aktuell skada eller aktuell behandling även om behandlingen 
innefattar flera besök.
</t>
        </r>
      </text>
    </comment>
    <comment ref="B195" authorId="0" shapeId="0" xr:uid="{930DD23C-338E-4025-8104-118DFBD816B7}">
      <text>
        <r>
          <rPr>
            <sz val="11"/>
            <color theme="1"/>
            <rFont val="Calibri"/>
            <family val="2"/>
            <scheme val="minor"/>
          </rPr>
          <t xml:space="preserve">921 - Utbytesåtgärd. Krona i stället för ersättningsberättigande fyllning, fram- eller hörntand
Utbyte sker mot åtgärd 703. 
Åtgärden kan inte kombineras med åtgärd 701, 702, 703, 707 eller 708 för 
samma tandnummer under samma dag med samma behandlare. </t>
        </r>
      </text>
    </comment>
    <comment ref="B197" authorId="0" shapeId="0" xr:uid="{4A72A6D0-CE39-4BA4-8BCF-3B29B7F34494}">
      <text>
        <r>
          <rPr>
            <sz val="11"/>
            <color theme="1"/>
            <rFont val="Calibri"/>
            <family val="2"/>
            <scheme val="minor"/>
          </rPr>
          <t xml:space="preserve">922 - Utbytesåtgärd. Krona i stället för ersättningsberättigande fyllning, molar eller premolar
Utbyte sker mot åtgärd 706. 
Åtgärden kan inte kombineras med åtgärd 704, 705, 706, 707 eller 708 för 
samma tandnummer under samma dag med samma behandlare. </t>
        </r>
      </text>
    </comment>
    <comment ref="B199" authorId="0" shapeId="0" xr:uid="{42014624-68B0-4090-A8C5-2733D00721ED}">
      <text>
        <r>
          <rPr>
            <sz val="11"/>
            <color theme="1"/>
            <rFont val="Calibri"/>
            <family val="2"/>
            <scheme val="minor"/>
          </rPr>
          <t>925 - Utbytesåtgärd. Implantatbehandling i entandslucka i stället för ersättningsberättigande tandstödd bro, kirurgisk del/implantat- operation
Utbyte sker mot åtgärd 801. 
Åtgärden tillämpas för operation av ett käkbensförankrat implantat. 
I åtgärden ingår operation inklusive för- och efterbehandling, eventuell 
kirurgisk friläggning och distansanslutning och sedering med perorala 
läkemedel. I åtgärden ingår även implantat inklusive täckskruv och eventuell 
läkdistans. 
Åtgärden kan inte kombineras med åtgärd 404, 405, 407, 427, 428, 430, 
431, 432 eller 433 för samma tandposition under samma dag</t>
        </r>
      </text>
    </comment>
    <comment ref="B203" authorId="0" shapeId="0" xr:uid="{0B0345F3-87C0-442A-A620-10D6579DC005}">
      <text>
        <r>
          <rPr>
            <sz val="11"/>
            <color theme="1"/>
            <rFont val="Calibri"/>
            <family val="2"/>
            <scheme val="minor"/>
          </rPr>
          <t>926 - Utbytesåtgärd. Implantatbehandling i entandslucka i stället för ersättningsberättigande tandstödd bro, protetisk del/implantatstödd krona
Utbyte sker mot åtgärd 801 och åtgärd 804. 
Åtgärden tillämpas för implantatstödd krona inklusive distans eller annan 
kopplingsdel mot implantatet. 
I åtgärden ingår förslutning eller cementering samt eventuell protetisk 
cylinder och fästskruv. 
Åtgärden kan inte kombineras med åtgärd 800 eller 850 i samma käke 
under samma dag</t>
        </r>
      </text>
    </comment>
    <comment ref="B206" authorId="0" shapeId="0" xr:uid="{1BE7C48B-1BC5-486B-9216-9A69EF7797F1}">
      <text>
        <r>
          <rPr>
            <sz val="11"/>
            <color theme="1"/>
            <rFont val="Calibri"/>
            <family val="2"/>
            <scheme val="minor"/>
          </rPr>
          <t xml:space="preserve">928 - Utbytesåtgärd. Implantatbehandling i entandslucka i stället för ersättningsberättigande tandstödd bro när åtgärd 800 eller 801 har utförts inom tre år på en eller båda stödtänderna som utbytet beräknas 
på, kirurgisk del/implantatoperation 
Utbyte sker mot åtgärd 804. 
Åtgärden tillämpas för operation av ett käkbensförankrat implantat. 
I åtgärden ingår operation inklusive för- och efterbehandling, eventuell 
kirurgisk friläggning och distansanslutning och sedering med perorala 
läkemedel. I åtgärden ingår även implantat inklusive täckskruv och eventuell 
läkdistans. 
Åtgärden kan inte kombineras med åtgärd 404, 405, 407, 427, 428, 430, 
431, 432 eller 433 för samma tandposition under samma dag. </t>
        </r>
      </text>
    </comment>
    <comment ref="B210" authorId="0" shapeId="0" xr:uid="{654B01EA-209D-4587-AE6C-EC1640FBB254}">
      <text>
        <r>
          <rPr>
            <sz val="11"/>
            <color theme="1"/>
            <rFont val="Calibri"/>
            <family val="2"/>
            <scheme val="minor"/>
          </rPr>
          <t xml:space="preserve">929 - Utbytesåtgärd. Implantatbehandling i entandslucka i stället för ersättningsberättigande tandstödd bro när åtgärd 800 eller 801 har utförts inom tre år på en av stödtänderna som utbytet beräknas på, protetisk del/implantatstödd krona 
Utbyte sker mot åtgärd 801. 
Åtgärden tillämpas för implantatstödd krona inklusive distans eller annan 
kopplingsdel mot implantatet. 
I åtgärden ingår förslutning eller cementering samt eventuell protetisk 
cylinder och fästskruv. 
Åtgärden kan inte kombineras med åtgärd 800 eller 850 i samma käke 
under samma dag. </t>
        </r>
      </text>
    </comment>
    <comment ref="B213" authorId="0" shapeId="0" xr:uid="{8908F903-2C87-4BE9-8664-11015A8E45C8}">
      <text>
        <r>
          <rPr>
            <sz val="11"/>
            <color theme="1"/>
            <rFont val="Calibri"/>
            <family val="2"/>
            <scheme val="minor"/>
          </rPr>
          <t>940 - Utbytesåtgärd. Ortodontisk slutning av entandslucka i stället för ersättningsberättigande tandstödd bro
Utbyte sker mot två åtgärd 801 och en åtgärd 804. 
Åtgärden tillämpas för ortodontisk behandling för att sluta luckan. 
Åtgärden kan inte kombineras med åtgärd 847, 900, 901, 902, 903, 904, 
905, 906, 907 eller 908 under samma ersättningsperiod. 
Tandvårdsersättning lämnas för totalt högst två utbytesåtgärd 940/941 
under samma ersättningsperiod.</t>
        </r>
      </text>
    </comment>
    <comment ref="B214" authorId="0" shapeId="0" xr:uid="{17845C66-914B-4A7A-9238-F0E6CCC9E82D}">
      <text>
        <r>
          <rPr>
            <sz val="11"/>
            <color theme="1"/>
            <rFont val="Calibri"/>
            <family val="2"/>
            <scheme val="minor"/>
          </rPr>
          <t xml:space="preserve">941 - Utbytesåtgärd. Ortodontisk slutning av entandslucka i stället för ersättningsberättigande tandstödd bro när åtgärd 800 eller 801 har utförts inom tre år på en av stödtänderna som utbytet beräknas på 
Utbyte sker mot åtgärd 801 och åtgärd 804. 
Åtgärden tillämpas för ortodontisk behandling för att sluta luckan. 
Åtgärden kan inte kombineras med åtgärd 847, 900, 901, 902, 903, 904, 
905, 906, 907 eller 908 under samma ersättningsperiod. 
Tandvårdsersättning lämnas för totalt högst två utbytesåtgärd 940/941 
under samma ersättningsperiod. </t>
        </r>
      </text>
    </comment>
    <comment ref="A215" authorId="0" shapeId="0" xr:uid="{00000000-0006-0000-0000-0000AF000000}">
      <text>
        <r>
          <rPr>
            <b/>
            <sz val="9"/>
            <rFont val="Tahoma"/>
            <family val="2"/>
          </rPr>
          <t>Tandreglering</t>
        </r>
        <r>
          <rPr>
            <sz val="9"/>
            <rFont val="Tahoma"/>
            <family val="2"/>
          </rPr>
          <t xml:space="preserve">
I åtgärd 900-908 ingår alla material och moment vid fullständig ortodontisk behandling såsom fotodokumentation, kefalometrisk mätning och analys, en hygieninstruktion vid utlämnande av apparaturen samt retentionsapparatur (fast eller avtagbar). Tandtekniskt arbete oavsett framställningsmetod ingår inklusive all materialkostnad.
I åtgärderna ingår även besök för kontroll av retentionsapparatur upp till ett år efter avslutad aktiv behandling.</t>
        </r>
      </text>
    </comment>
    <comment ref="B224" authorId="0" shapeId="0" xr:uid="{1FCCCF57-A6A3-4873-8029-DCF49FCB8784}">
      <text>
        <r>
          <rPr>
            <b/>
            <sz val="9"/>
            <rFont val="Tahoma"/>
            <family val="2"/>
          </rPr>
          <t>900 - Tandreglering, aktiv behandling högst 6 månader</t>
        </r>
        <r>
          <rPr>
            <sz val="9"/>
            <rFont val="Tahoma"/>
            <family val="2"/>
          </rPr>
          <t xml:space="preserve">
Åtgärden tillämpas vid aktiv behandlingstid i högst 6 månader i ena eller båda käkar.
Åtgärden är inte ersättningsberättigande för ortodontisk behandling enbart med klammerplåt.
Åtgärden är inte ersättningsberättigande tillsammans med åtgärd 847, 901, 902, 903, 904, 905, 906, 907, 908, ytterligare 900, eller med utbytesåtgärd 940 eller 941 för samma patient under samma ersättningsperiod.</t>
        </r>
      </text>
    </comment>
    <comment ref="B225" authorId="0" shapeId="0" xr:uid="{E94422EC-F1D7-4133-9728-A1F15252B63D}">
      <text>
        <r>
          <rPr>
            <b/>
            <sz val="9"/>
            <rFont val="Tahoma"/>
            <family val="2"/>
          </rPr>
          <t>901 - Tandreglering, en käke, aktiv behandling 6 månader till 1 år</t>
        </r>
        <r>
          <rPr>
            <sz val="9"/>
            <rFont val="Tahoma"/>
            <family val="2"/>
          </rPr>
          <t xml:space="preserve">
Åtgärden tillämpas vid aktiv behandlingstid 6 månader-1 år för
- tandreglering i en käke, eller
- tandreglering i en käke och samtidig ortodontisk slutning av entandslucka i samma käke.
Åtgärden är inte ersättningsberättigande tillsammans med åtgärd 847, 900, 902, 903, 904, 905, 906, 907, 908, ytterligare 901, eller med utbytesåtgärd 940 eller 941 för samma patient under samma ersättningsperiod.</t>
        </r>
      </text>
    </comment>
    <comment ref="B226" authorId="0" shapeId="0" xr:uid="{C98C23FC-DAB6-42BE-969C-DEA0F3CB1A4F}">
      <text>
        <r>
          <rPr>
            <b/>
            <sz val="9"/>
            <rFont val="Tahoma"/>
            <family val="2"/>
          </rPr>
          <t>902 - Tandreglering, en käke, aktiv behandling 1 år till 1,5 år</t>
        </r>
        <r>
          <rPr>
            <sz val="9"/>
            <rFont val="Tahoma"/>
            <family val="2"/>
          </rPr>
          <t xml:space="preserve">
Åtgärden tillämpas vid aktiv behandlingstid 1-1,5 år för
- tandreglering i en käke, eller
- tandreglering i en käke och samtidig ortodontisk slutning av entandslucka i samma käke.
Åtgärden är inte ersättningsberättigande tillsammans med åtgärd 847, 900, 901, 903, 904, 905, 906, 907, 908, ytterligare 902, eller med utbytesåtgärd 940 eller 941 för samma patient under samma ersättningsperiod.</t>
        </r>
      </text>
    </comment>
    <comment ref="B227" authorId="0" shapeId="0" xr:uid="{99F1E2C0-E39C-4E11-BE65-E6835328589F}">
      <text>
        <r>
          <rPr>
            <b/>
            <sz val="9"/>
            <rFont val="Tahoma"/>
            <family val="2"/>
          </rPr>
          <t>903 - Tandreglering, en käke, aktiv behandling 1,5 år till 2 år</t>
        </r>
        <r>
          <rPr>
            <sz val="9"/>
            <rFont val="Tahoma"/>
            <family val="2"/>
          </rPr>
          <t xml:space="preserve">
Åtgärden tillämpas vid aktiv behandlingstid 1,5-2 år för
- tandreglering i en käke, eller
- tandreglering i en käke och samtidig ortodontisk slutning av entandslucka i samma käke.
Åtgärden är inte ersättningsberättigande tillsammans med åtgärd 847, 900, 901, 902, 904, 905, 906, 907, 908, ytterligare 903, eller med utbytesåtgärd 940 eller 941 för samma patient under samma ersättningsperiod.</t>
        </r>
      </text>
    </comment>
    <comment ref="B228" authorId="0" shapeId="0" xr:uid="{5E3C1B26-1AB6-4EB7-A7AB-44977F4426A7}">
      <text>
        <r>
          <rPr>
            <b/>
            <sz val="9"/>
            <rFont val="Tahoma"/>
            <family val="2"/>
          </rPr>
          <t>904 - Tandreglering, en käke, aktiv behandling mer än 2 år</t>
        </r>
        <r>
          <rPr>
            <sz val="9"/>
            <rFont val="Tahoma"/>
            <family val="2"/>
          </rPr>
          <t xml:space="preserve">
Åtgärden tillämpas vid aktiv behandlingstid mer än 2 år för
- tandreglering i en käke, eller
- tandreglering i en käke och samtidig ortodontisk slutning av entandslucka i samma käke.
Åtgärden är inte ersättningsberättigande tillsammans med åtgärd 847, 900, 901, 902, 903, 905, 906, 907, 908, ytterligare 904, eller med utbytesåtgärd 940 eller 941 för samma patient under samma ersättningsperiod.</t>
        </r>
      </text>
    </comment>
    <comment ref="B229" authorId="0" shapeId="0" xr:uid="{2D0C0534-70CB-4B5E-AB29-FC4DE0E937E3}">
      <text>
        <r>
          <rPr>
            <b/>
            <sz val="9"/>
            <rFont val="Tahoma"/>
            <family val="2"/>
          </rPr>
          <t>905 - Tandreglering, båda käkar, aktiv behandling 6 månader till 1 år</t>
        </r>
        <r>
          <rPr>
            <sz val="9"/>
            <rFont val="Tahoma"/>
            <family val="2"/>
          </rPr>
          <t xml:space="preserve">
Åtgärden tillämpas vid aktiv behandlingstid 6 månader-1 år för
- tandreglering i båda käkar,
- tandreglering i en käke och samtidig ortodontisk slutning av entandslucka i andra käken, eller
- tandreglering i båda käkar och samtidig ortodontisk slutning av entandslucka.
Åtgärden är inte ersättningsberättigande tillsammans med åtgärd 847, 900, 901, 902, 903, 904, 906, 907, 908, ytterligare 905, eller med utbytesåtgärd 940 eller 941 för samma patient under samma ersättningsperiod.</t>
        </r>
      </text>
    </comment>
    <comment ref="B230" authorId="0" shapeId="0" xr:uid="{C87EC3C2-4A67-4E89-B866-0BF45B506A78}">
      <text>
        <r>
          <rPr>
            <b/>
            <sz val="9"/>
            <rFont val="Tahoma"/>
            <family val="2"/>
          </rPr>
          <t>906 - Tandreglering, båda käkar, aktiv behandling 1 år till 1,5 år</t>
        </r>
        <r>
          <rPr>
            <sz val="9"/>
            <rFont val="Tahoma"/>
            <family val="2"/>
          </rPr>
          <t xml:space="preserve">
Åtgärden tillämpas vid aktiv behandlingstid 1-1,5 år för
- tandreglering i båda käkar,
- tandreglering i en käke och samtidig ortodontisk slutning av entandslucka i andra käken, eller
- tandreglering i båda käkar och samtidig ortodontisk slutning av entandslucka.
Åtgärden är inte ersättningsberättigande tillsammans med åtgärd 847, 900, 901, 902, 903, 904, 905, 907, 908, ytterligare 906, eller med utbytesåtgärd 940 eller 941 för samma patient under samma ersättningsperiod.</t>
        </r>
      </text>
    </comment>
    <comment ref="B231" authorId="0" shapeId="0" xr:uid="{CC239822-638B-4209-9BAB-4B1D6E3C79D8}">
      <text>
        <r>
          <rPr>
            <b/>
            <sz val="9"/>
            <rFont val="Tahoma"/>
            <family val="2"/>
          </rPr>
          <t>907 - Tandreglering, båda käkar, aktiv behandling 1,5 år till 2 år</t>
        </r>
        <r>
          <rPr>
            <sz val="9"/>
            <rFont val="Tahoma"/>
            <family val="2"/>
          </rPr>
          <t xml:space="preserve">
Åtgärden tillämpas vid aktiv behandlingstid 1,5-2 år för
- tandreglering i båda käkar,
- tandreglering i en käke och samtidig ortodontisk slutning av entandslucka i andra käken, eller
- tandreglering i båda käkar och samtidig ortodontisk slutning av entandslucka.
Åtgärden är inte ersättningsberättigande tillsammans med åtgärd 847, 900, 901, 902, 903, 904, 905, 906, 908, ytterligare 907, eller med utbytesåtgärd 940 eller 941 för samma patient under samma ersättningsperiod.</t>
        </r>
      </text>
    </comment>
    <comment ref="B232" authorId="0" shapeId="0" xr:uid="{6F333B20-2753-4F85-A2A9-09E3E776C1E4}">
      <text>
        <r>
          <rPr>
            <b/>
            <sz val="9"/>
            <rFont val="Tahoma"/>
            <family val="2"/>
          </rPr>
          <t>908 - Tandreglering, båda käkar, aktiv behandling mer än 2 år</t>
        </r>
        <r>
          <rPr>
            <sz val="9"/>
            <rFont val="Tahoma"/>
            <family val="2"/>
          </rPr>
          <t xml:space="preserve">
Åtgärden tillämpas vid aktiv behandlingstid mer än 2 år för
- tandreglering i båda käkar,
- tandreglering i en käke och samtidig ortodontisk slutning av entandslucka i andra käken, eller
- tandreglering i båda käkar och samtidig ortodontisk slutning av entandslucka.
Åtgärden är inte ersättningsberättigande tillsammans med åtgärd 847, 900, 901, 902, 903, 904, 905, 906, 907, ytterligare 908, eller med utbytesåtgärd 940 eller 941 för samma patient under samma ersättningsperiod.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Widmark Hanna NSVH STAB</author>
  </authors>
  <commentList>
    <comment ref="H52" authorId="0" shapeId="0" xr:uid="{00000000-0006-0000-0100-000001000000}">
      <text>
        <r>
          <rPr>
            <b/>
            <sz val="9"/>
            <rFont val="Tahoma"/>
            <family val="2"/>
          </rPr>
          <t>Widmark Hanna NSVH STAB:</t>
        </r>
        <r>
          <rPr>
            <sz val="9"/>
            <rFont val="Tahoma"/>
            <family val="2"/>
          </rPr>
          <t xml:space="preserve">
Har lagt till latitudernas volymer då de fanns i 2019 års volymstatistik, men är borttagna från 2020
</t>
        </r>
      </text>
    </comment>
    <comment ref="H53" authorId="0" shapeId="0" xr:uid="{00000000-0006-0000-0100-000002000000}">
      <text>
        <r>
          <rPr>
            <b/>
            <sz val="9"/>
            <rFont val="Tahoma"/>
            <family val="2"/>
          </rPr>
          <t>Widmark Hanna NSVH STAB:</t>
        </r>
        <r>
          <rPr>
            <sz val="9"/>
            <rFont val="Tahoma"/>
            <family val="2"/>
          </rPr>
          <t xml:space="preserve">
Har lagt till latitudernas volymer då de fanns i 2019 års volymstatistik, men är borttagna från 2020</t>
        </r>
      </text>
    </comment>
  </commentList>
</comments>
</file>

<file path=xl/sharedStrings.xml><?xml version="1.0" encoding="utf-8"?>
<sst xmlns="http://schemas.openxmlformats.org/spreadsheetml/2006/main" count="770" uniqueCount="434">
  <si>
    <t>Tandvårdsbidrag 24 - 29 år samt 65 år och äldre 600 kr per år. Tandvårdsbidrag 30 - 65 år 300 kr per år.</t>
  </si>
  <si>
    <t>Högkostnadsskydd utifrån referenspris: 3000 kr -15000kr = 50% subvention. &gt;15 000 kr = 85% subvention</t>
  </si>
  <si>
    <t>100 Undersökning. riskbedömning och  hälsofrämjande åtgärder</t>
  </si>
  <si>
    <t>Åtgärd</t>
  </si>
  <si>
    <t>Typ av behandling</t>
  </si>
  <si>
    <t>Diagnostik</t>
  </si>
  <si>
    <t>Basundersökning, utförd av tandläkare</t>
  </si>
  <si>
    <t>Kompletterande eller akut undersökning, utförd av tandläkare</t>
  </si>
  <si>
    <t>Omfattande undersökning, utförd av tandläkare</t>
  </si>
  <si>
    <t>Utredning inklusive undersökning, utförd av tandläkare</t>
  </si>
  <si>
    <t>Basundersökning av tandhygienist</t>
  </si>
  <si>
    <t>Basundersökning med  fullständig parodontal undersökning utförd av tandhygienist</t>
  </si>
  <si>
    <t>Akut eller annan undersökning utförd av tandhygenist</t>
  </si>
  <si>
    <t>Fullständig  parodontal undersökning eller fördjupad kariesutredning utförd av tandhygienst</t>
  </si>
  <si>
    <t>Röntgenundersökning en bild eller flera bilder av en tandposition</t>
  </si>
  <si>
    <t>Röntgenundersökning, helstatus</t>
  </si>
  <si>
    <t>Panoramaröntgenundersökning</t>
  </si>
  <si>
    <t>Röntgenundersökning, extraoral</t>
  </si>
  <si>
    <t>Röntgenundersökning, omfattande</t>
  </si>
  <si>
    <t>Röntgenundersökning, delstatus</t>
  </si>
  <si>
    <t>Röntgenundersökning, större delstatus</t>
  </si>
  <si>
    <t xml:space="preserve">Tomografiundersökning, en kvadrant eller tandposition 3-3 </t>
  </si>
  <si>
    <t xml:space="preserve">Tomografiunderöskning, två kvadranter eller sinus </t>
  </si>
  <si>
    <t>Tomografi tre kvadranter eller käkleder</t>
  </si>
  <si>
    <t>Tomografi, fyra kvadranter</t>
  </si>
  <si>
    <t>Analoga studiemodeller, för behandlingsplanering</t>
  </si>
  <si>
    <t>Digitala studiemodeller för behandlingsplanering</t>
  </si>
  <si>
    <t>Salivsekretionsmätning</t>
  </si>
  <si>
    <t>Laboratoriekostnader vid mikrobiologisk undersökning</t>
  </si>
  <si>
    <t>Biopsi</t>
  </si>
  <si>
    <t>Laboratoriekostnader vid patologanatomisk diagnostik (PAD)</t>
  </si>
  <si>
    <t xml:space="preserve">200 Sjukdomsförebyggande åtgärder </t>
  </si>
  <si>
    <t>Information eller instruktion vid risk för munhälsorelaterade sjukdomar eller problem</t>
  </si>
  <si>
    <t>Profylaxskena, per skena</t>
  </si>
  <si>
    <t xml:space="preserve">Fluorbehandling  kortare behandlingstid 
</t>
  </si>
  <si>
    <t>Fluorbehandling</t>
  </si>
  <si>
    <t>Mekaniskt avlägsnande av supragingival tandsten</t>
  </si>
  <si>
    <t>Mekaniskt avlägsnande av supragingival tandsten, omfattande</t>
  </si>
  <si>
    <t>Mekaniskt avlägsnande av supragingival tandsten, särskilt tidskrävande</t>
  </si>
  <si>
    <t xml:space="preserve">300 Sjukdomsbehandlande / Smärtstillande åtgärder </t>
  </si>
  <si>
    <t>Sjukdoms- eller smärtbehandling, mindre omfattande</t>
  </si>
  <si>
    <t>Sjukdoms- eller smärtbehandling</t>
  </si>
  <si>
    <t>Sjukdoms- eller smärtbehandling, omfattande</t>
  </si>
  <si>
    <t>Sjukdoms- eller smärtbehandling, särskilt tidskrävande</t>
  </si>
  <si>
    <t>Information eller instruktion vid munhälsorelaterade sjukdomar eller problem</t>
  </si>
  <si>
    <t>Uppföljande information eller instruktion vid munhälsorelaterade sjukdomar 
eller problem</t>
  </si>
  <si>
    <t>Beteendemedicinsk behandling, 60 minuter eller mer</t>
  </si>
  <si>
    <t>Beteendemedicinsk behandling</t>
  </si>
  <si>
    <t>Icke-operativ behandling av kariessjukdom</t>
  </si>
  <si>
    <t>Stegvis exkavering</t>
  </si>
  <si>
    <t xml:space="preserve">Behandling av parodontal sjukdom eller periimplantit, mindre omfattande
</t>
  </si>
  <si>
    <t xml:space="preserve">Behandling av parodontal sjukdom eller periimplantit, omfattande
</t>
  </si>
  <si>
    <t>Behandling av parodontal sjukdom eller periimplantit, särskilt tidskrävande</t>
  </si>
  <si>
    <t>Lustgassedering, per gång</t>
  </si>
  <si>
    <t>400 Kirurgiska åtgärder</t>
  </si>
  <si>
    <t>Tanduttagning, en tand</t>
  </si>
  <si>
    <t>Tanduttagning, när separation eller friläggning krävs, en tand</t>
  </si>
  <si>
    <t xml:space="preserve">Kirurgiskt avlägsnande av en eller flera tänder eller annan vävnad i samma kvadrant </t>
  </si>
  <si>
    <t>Omfattande dentoalveolär kirurgi</t>
  </si>
  <si>
    <t>Tanduttagning, övertalig tand</t>
  </si>
  <si>
    <t>Övrig kirurgi  eller plastik</t>
  </si>
  <si>
    <t>Preprotetisk friläggning med lambå, omfattande</t>
  </si>
  <si>
    <t>Kirugisk avlägsnande av tand i annan kvandrant i samband med parodontalkirurgiska åtgärder, tillägsåtgärd</t>
  </si>
  <si>
    <t>Implantat, per styck, tillägsåtgärd</t>
  </si>
  <si>
    <t>420.1</t>
  </si>
  <si>
    <t>Implantat, per styck. Faktiskt kostnad</t>
  </si>
  <si>
    <t>Operation avseende käkbensförankrade implantat, ett implantat</t>
  </si>
  <si>
    <t>Kirurgisk friläggning av ett implantat vid tvåstegsteknik</t>
  </si>
  <si>
    <t>Operation avseende käkbensförankrade implantat, två eller tre implantat</t>
  </si>
  <si>
    <t>Kirurgisk friläggning av två eller tre implantat vid tvåstegsteknik</t>
  </si>
  <si>
    <t>Operation avseende käkbensförankrade implantat, fyra eller fler implantat</t>
  </si>
  <si>
    <t>Kirurgisk friläggning av fyra eller fler implantat vid tvåstegsteknik</t>
  </si>
  <si>
    <t>Benaugmentation med egen vävnad i en kvadrant</t>
  </si>
  <si>
    <t>Benaugmentation med benersättningsmaterial i en kvadrant</t>
  </si>
  <si>
    <t>Kirurgiskt avlägsnande av implantat</t>
  </si>
  <si>
    <t>Benaugmentation med benersättningsmaterial i samband med benaugmentation eller implantatoperation i annan kvadrant, ,per kvadrant, tilläggsåtgärd</t>
  </si>
  <si>
    <t>Benaugmentation med benersättningsmaterial i samband med implantatoperation, per kvadrant tilläggsåtgärd</t>
  </si>
  <si>
    <t>Avlägsnande av ett implantat</t>
  </si>
  <si>
    <t>Avlägsnande av ett implantat, enkel</t>
  </si>
  <si>
    <t>Rekonstruktiv behandling med membran (GTR) eller emaljmatrixprotein, tilläggsåtgärd</t>
  </si>
  <si>
    <t>Rekonstruktiv behandling med benersättningsmaterial,  tilläggsåtgärd,</t>
  </si>
  <si>
    <t>Fritt bindvävstransplantat vid lambåoperation,  tilläggsåtgärd</t>
  </si>
  <si>
    <t>Parodontalkirurgi i en kvadrant eller inom tandposition 3–3</t>
  </si>
  <si>
    <t>Parodontalkirurgi i flera kvadranter eller omfattande parodontalkirurgi i en kvadrant eller inom tandposition 3–3</t>
  </si>
  <si>
    <t>Kirurgisk behandling av periimplantit och i förekommande fall tänder med parodontit i en kvadrant eller inom tandposition 3–3</t>
  </si>
  <si>
    <t>Kirurgisk behandling av periimplantit och i förekommande fall tänder med parodontit i flera kvadranter eller omfattande kirurgisk behandling i en kvadrant eller inom tandposition 3–3</t>
  </si>
  <si>
    <t>Sjukvårdskontakt för att säkerställa  koagulation, tilläggsåtgärd</t>
  </si>
  <si>
    <t>500 Rotbehandling</t>
  </si>
  <si>
    <t>Rensning och rotfyllning, en rotkanal</t>
  </si>
  <si>
    <t>Rensning och rotfyllning, två rotkanaler</t>
  </si>
  <si>
    <t>Rensning och rotfyllning, tre rotkanaler</t>
  </si>
  <si>
    <t>Rensning och rotfyllning, fyra eller fler rotkanaler</t>
  </si>
  <si>
    <t>Akut endodontisk behandling, annan behandlare</t>
  </si>
  <si>
    <t>Akut trepanation och kavumextirpation</t>
  </si>
  <si>
    <t>Komplicerad kanallokalisation</t>
  </si>
  <si>
    <t>Stiftborttagning</t>
  </si>
  <si>
    <t>Apikalkirurgisk behandling</t>
  </si>
  <si>
    <t>Apikalkirurgisk behandling, ytterligare tand vid samma operationstillfälle, tilläggsåtgärd</t>
  </si>
  <si>
    <t>600 Bettfysiologiska åtgärder</t>
  </si>
  <si>
    <t>Bettskena i hård akrylat i överkäken, utförd på bettfysiologisk indikation, per skena</t>
  </si>
  <si>
    <t>Bettskena i hård akrylat i underkäken, utförd på bettfysiologisk indikation, per skena</t>
  </si>
  <si>
    <t>Reponeringsskena, per skena</t>
  </si>
  <si>
    <t>Mjukplastskena, laboratorieframställd, utförd på bettfysiologisk indikation, per skena</t>
  </si>
  <si>
    <t>604.1</t>
  </si>
  <si>
    <t>Motorisk aktivering</t>
  </si>
  <si>
    <t>Bettslipning för ocklusal stabilisering</t>
  </si>
  <si>
    <t>700 Reparativa åtgärder</t>
  </si>
  <si>
    <t>Fyllning av en yta på framtand eller hörntand</t>
  </si>
  <si>
    <t>Fyllning av två ytor på framtand eller hörntand</t>
  </si>
  <si>
    <t>Fyllning av tre eller flera ytor på framtand eller hörntand</t>
  </si>
  <si>
    <t>Fyllning av en yta på molar eller premolar</t>
  </si>
  <si>
    <t>Fyllning av två ytor på molar eller premolar</t>
  </si>
  <si>
    <t>Fyllning av tre eller flera ytor på molar eller premolar</t>
  </si>
  <si>
    <t>Krona i plastiskt material, klinikframställd</t>
  </si>
  <si>
    <t>Stiftförankring i rotkanal vid fyllningsterapi,tilläggsåtgärd</t>
  </si>
  <si>
    <t>800 Protetiska åtgärder</t>
  </si>
  <si>
    <t>Permanent tandstödd krona, en per käke</t>
  </si>
  <si>
    <t>800.1</t>
  </si>
  <si>
    <t>Permanent tandstödd krona, flera i samma käke</t>
  </si>
  <si>
    <t>801.1</t>
  </si>
  <si>
    <t>Laboratorieframställd pelare med intraradikulärt stift</t>
  </si>
  <si>
    <t>Klinikframställd pelare med intraradikulärt stift</t>
  </si>
  <si>
    <t>Hängande led vid tandstödd protetik, per led</t>
  </si>
  <si>
    <t>804.1</t>
  </si>
  <si>
    <t>Emaljretinerad konstruktion, laboratorieframställd, per stöd</t>
  </si>
  <si>
    <t>Radikulärförankring vid avtagbar protes</t>
  </si>
  <si>
    <t>Semipermanent krona eller hängande led, per led</t>
  </si>
  <si>
    <t>Innerkrona för teleskop- eller konuskonstruktioner</t>
  </si>
  <si>
    <t>Långtidstemporär laboratorieframställd krona eller hängande led, per led</t>
  </si>
  <si>
    <t>Cementering av lossnad tandstödd eller implantatstödd protetisk konstruktion, per stöd</t>
  </si>
  <si>
    <t>Reparation av krona eller bro, utan tandteknisk insats</t>
  </si>
  <si>
    <t>Broreparation med tandteknisk insats</t>
  </si>
  <si>
    <t>Broreparation med tandteknisk insats, omfattande</t>
  </si>
  <si>
    <t>Sadelkrona</t>
  </si>
  <si>
    <t>Partiell protes ,utan metallskelett eller för temporärt bruk, en till tre tänder</t>
  </si>
  <si>
    <t>Partiell protes,utan metallskelett  eller för temporärt bruk, fyra eller fler tänder</t>
  </si>
  <si>
    <t>Partiell protes med metallskelett, klammerförankrad</t>
  </si>
  <si>
    <t>Komplicerad partiell protes med metallskelett som förankras med stöd av urtagskrona, innerkrona eller attachments</t>
  </si>
  <si>
    <t>Attachments, per styck</t>
  </si>
  <si>
    <t>Hel underkäksprotes</t>
  </si>
  <si>
    <t>Hel överkäksprotes</t>
  </si>
  <si>
    <t>Immediatprotes, hel käke</t>
  </si>
  <si>
    <t>Justering av avtagbar protes</t>
  </si>
  <si>
    <t>Lagning av protes eller tillsättning av protestand</t>
  </si>
  <si>
    <t>Rebasering av protes</t>
  </si>
  <si>
    <t>Lagning av protes där avtryck krävs</t>
  </si>
  <si>
    <t>Rebasering och lagning av protes</t>
  </si>
  <si>
    <t>Komplicerad lagning av protes</t>
  </si>
  <si>
    <t>Komplicerad lagning av protes där uppvaxning och gjutning av ny del utförs vilken svetsas till befintlig protes</t>
  </si>
  <si>
    <t>Inmontering av förankringselement</t>
  </si>
  <si>
    <t>Ocklusionskorrigerande bettslipning</t>
  </si>
  <si>
    <t>Skena, hel eller cementerad i sektioner, för vertikal platsberedning eller bettstabilisering</t>
  </si>
  <si>
    <t>Klammerplåt</t>
  </si>
  <si>
    <t>Betthöjning eller uppbyggnad för ocklusal stabilisering med fyllningsmaterial, per tandposition</t>
  </si>
  <si>
    <t>Implantatstödd krona, en per käke</t>
  </si>
  <si>
    <t>Implantatstödd krona, flera i samma käke</t>
  </si>
  <si>
    <t>Hängande led vid implantatstödd bro</t>
  </si>
  <si>
    <t>Semipermanent krona eller hängande led på implantat, per led</t>
  </si>
  <si>
    <t>Fästskruv/broskruv och cylinder vid semipermanent krona på implantat, per implantat</t>
  </si>
  <si>
    <t>Långtidstemporär laboratorieframställd implantatstödd krona eller hängande led , per led</t>
  </si>
  <si>
    <t>Fästskruv/broskruv och cylinder vid långtidstemporär laboratorieframställd implantatstödd krona, per implantat</t>
  </si>
  <si>
    <t>Distans inklusive distansskruv, per styck</t>
  </si>
  <si>
    <t>858.1</t>
  </si>
  <si>
    <t>Integrerad distans/kopplingskomponent vid separat implantatstödd krona, per styck, tillägsåtgärd</t>
  </si>
  <si>
    <t>Implantatstödd bro i  överkäke på fyra implantat</t>
  </si>
  <si>
    <t>Implantatstödd bro i  överkäke på  fem implantat</t>
  </si>
  <si>
    <t xml:space="preserve">Implantatstödd bro i  överkäke på  sex  eller fler implantat </t>
  </si>
  <si>
    <t>Implantatstödd bro i  underkäke på  fyra eller fler implantat</t>
  </si>
  <si>
    <t>Implantatstödd täckprotes i överkäke på två implantat, eller implantatstödd täckprotes i underkäke på implantat oavsett antal implantat</t>
  </si>
  <si>
    <t>Implantatstödd täckprotes i överkäke på tre implantat</t>
  </si>
  <si>
    <t>Implantatstödd täckprotes i överkäke på fyra implantat eller fler</t>
  </si>
  <si>
    <t>Tillägg för alveolarbar på två implantat</t>
  </si>
  <si>
    <t>Tillägg för alveolarbar på tre implantat</t>
  </si>
  <si>
    <t>Tillägg för alveolarbar på fyra implantat</t>
  </si>
  <si>
    <t>Implantatstödd täckprotes, exklusive distanser och förankringselement</t>
  </si>
  <si>
    <t>Förankringselement täckprotes, per styck</t>
  </si>
  <si>
    <t>Reparation av fast implantatstöd konstruktion, mindre omfattande</t>
  </si>
  <si>
    <t>Reparation/ombyggnad av fast implantatstödd konstruktion med tandteknisk insats</t>
  </si>
  <si>
    <t>Reparation/ombyggnad av implantatstödd bro där omfattande tandteknisk insats krävs</t>
  </si>
  <si>
    <t>Fästskruv/broskruv, per styck</t>
  </si>
  <si>
    <t>Distansskruv, per styck</t>
  </si>
  <si>
    <t>Läkdistans, per styck</t>
  </si>
  <si>
    <t xml:space="preserve">Avmontering av implantatstödda konstruktioner på sammanlagt ett till tre implantat </t>
  </si>
  <si>
    <t>Återmontering av implantatstödda konstruktioner på sammanlagt ett till tre implantat</t>
  </si>
  <si>
    <t xml:space="preserve">Avmontering av implantatstödda konstruktioner på sammanlagt fyra eller fler implantat </t>
  </si>
  <si>
    <t xml:space="preserve">Återmontering av implantatstödda konstruktioner på sammanlagt fyra eller fler implantat </t>
  </si>
  <si>
    <t>Utbytesåtgärd. Krona istället för ersättningsberättigande fyllning, fram- eller hörntand</t>
  </si>
  <si>
    <t>921.1</t>
  </si>
  <si>
    <t>Utbytesåtgärd. Krona istället för ersättningsberättigande fyllning, molar eller premolar</t>
  </si>
  <si>
    <t>922.1</t>
  </si>
  <si>
    <t>Utbytesåtgärd. Implantatbehandling i entandslucka istället för ersättningsberättigande tandstödd bro, kirurgisk del/implantatoperation</t>
  </si>
  <si>
    <t>925.1</t>
  </si>
  <si>
    <t>925.2</t>
  </si>
  <si>
    <t xml:space="preserve"> Utbytesåtgärd. Implantatbehandling i entandslucka istället för ersättningsberättigande tandstödd bro, kirurgisk del/implantatoperation</t>
  </si>
  <si>
    <t>925.3</t>
  </si>
  <si>
    <t>Utbytesåtgärd. Implantatbehandling i entandslucka i stället för ersättningsberättigande tandstödd bro, protetisk del/implantatstödd krona</t>
  </si>
  <si>
    <t>926.1</t>
  </si>
  <si>
    <t>Utbytesåtgärd. Implantatbehandling i entandslucka istället för ersättningsberättigande tandstödd bro, protetisk del/implantatstödd krona</t>
  </si>
  <si>
    <t>926.2</t>
  </si>
  <si>
    <t>928.1</t>
  </si>
  <si>
    <r>
      <t>Utbytesåtgärd. Implantatbehandling i entandslucka istället för ersättningsberättigande tandstödd bro när åtgärd 800 eller 801 har utförts ino</t>
    </r>
    <r>
      <rPr>
        <sz val="8"/>
        <color rgb="FFFF0000"/>
        <rFont val="Tahoma"/>
        <family val="2"/>
      </rPr>
      <t xml:space="preserve">m tre år  </t>
    </r>
    <r>
      <rPr>
        <sz val="8"/>
        <rFont val="Tahoma"/>
        <family val="2"/>
      </rPr>
      <t>på en eller båda stödtänderna som utbytet beräknas på, kirurgisk del/implantatoperation</t>
    </r>
  </si>
  <si>
    <t>928.2</t>
  </si>
  <si>
    <r>
      <t>Utbytesåtgärd. Implantatbehandling i entandslucka istället för ersättningsberättigande tandstödd bro när åtgärd 800 eller 801 har utförts inom</t>
    </r>
    <r>
      <rPr>
        <b/>
        <sz val="8"/>
        <color rgb="FFFF0000"/>
        <rFont val="Tahoma"/>
        <family val="2"/>
      </rPr>
      <t xml:space="preserve"> tre å</t>
    </r>
    <r>
      <rPr>
        <sz val="8"/>
        <rFont val="Tahoma"/>
        <family val="2"/>
      </rPr>
      <t>r  på en eller båda stödtänderna som utbytet beräknas på, kirurgisk del/implantatoperation</t>
    </r>
  </si>
  <si>
    <t>928.3</t>
  </si>
  <si>
    <r>
      <t xml:space="preserve">Utbytesåtgärd. Implantatbehandling i entandslucka istället för ersättningsberättigande tandstödd bro när åtgärd 800 eller 801 har utförts inom </t>
    </r>
    <r>
      <rPr>
        <b/>
        <sz val="8"/>
        <color rgb="FFFF0000"/>
        <rFont val="Tahoma"/>
        <family val="2"/>
      </rPr>
      <t>tre år</t>
    </r>
    <r>
      <rPr>
        <sz val="8"/>
        <rFont val="Tahoma"/>
        <family val="2"/>
      </rPr>
      <t xml:space="preserve">  på en eller båda stödtänderna som utbytet beräknas på, kirurgisk del/implantatoperation</t>
    </r>
  </si>
  <si>
    <t>Utbytesåtgärd. Implantatbehandling i entandslucka istället för ersättningsberättigande tandstödd bro när åtgärd 800 eller 801 har utförts inom tre år  på en av  stödtänderna som utbytet beräknas på, protetisk  del/implantatsstödd krona</t>
  </si>
  <si>
    <t>929.1</t>
  </si>
  <si>
    <t>929.2</t>
  </si>
  <si>
    <t>Utbytesåtgärd. Ortodontisk slutning av entandslucka i stället för ersättningsberättigande tandstödd bro</t>
  </si>
  <si>
    <t>Enligt ortodontitaxan</t>
  </si>
  <si>
    <t xml:space="preserve">Utbytesåtgärd. Ortodontisk slutning av entandslucka i stället för ersättningsberättigande tandstödd bro när åtgärd 800eller 801 har utförts inom tre år på en av stödtänderna som utbytet beräknas på </t>
  </si>
  <si>
    <t>900 Tandreglering</t>
  </si>
  <si>
    <t>107S</t>
  </si>
  <si>
    <t>108S</t>
  </si>
  <si>
    <t>115S</t>
  </si>
  <si>
    <t>Konsultation specialisttandvård</t>
  </si>
  <si>
    <t>115S1</t>
  </si>
  <si>
    <t>116S</t>
  </si>
  <si>
    <t>Konsultation specialisttandvård, omfattande</t>
  </si>
  <si>
    <t>116S1</t>
  </si>
  <si>
    <t>Tandreglering, aktiv behandling högst 6 månader</t>
  </si>
  <si>
    <t>Tandreglering, en käke, aktiv behandling 6 månader till 1 år</t>
  </si>
  <si>
    <t>Tandreglering, en käke, aktiv behandling 1 år till 1,5 år</t>
  </si>
  <si>
    <t>Tandreglering, en käke, aktiv behandling 1,5 år till 2 år</t>
  </si>
  <si>
    <t>Tandreglering, en käke, aktiv behandling mer än 2 år</t>
  </si>
  <si>
    <t>Tandreglering, båda käkar, aktiv behandling 6 månader till 1 år</t>
  </si>
  <si>
    <t>Tandreglering, båda käkar, aktiv behandling 1 år till 1,5 år</t>
  </si>
  <si>
    <t>Tandreglering, båda käkar, aktiv behandling 1,5 år till 2 år</t>
  </si>
  <si>
    <t>Tandreglering, båda käkar, aktiv behandling mer än 2 år</t>
  </si>
  <si>
    <t>019</t>
  </si>
  <si>
    <t>Tillägg för lingualortodonti, en käke. Mindre omfattande behandling</t>
  </si>
  <si>
    <t>020</t>
  </si>
  <si>
    <t>Tillägg för lingualortodonti, en käke.</t>
  </si>
  <si>
    <t>021</t>
  </si>
  <si>
    <t>Tillägg för lingualortodonti, två käkar. Minde omfattande behandling</t>
  </si>
  <si>
    <t>022</t>
  </si>
  <si>
    <t>Tillägg för lingualortodonti, två käkar.</t>
  </si>
  <si>
    <t>023</t>
  </si>
  <si>
    <t>Tillägg för invisalign, en eller två käkar. Mindre omfattande behandling</t>
  </si>
  <si>
    <t>024</t>
  </si>
  <si>
    <t>Tillägg för invisalign, en eller två käkar</t>
  </si>
  <si>
    <t>Frisktandvård</t>
  </si>
  <si>
    <t>AB01</t>
  </si>
  <si>
    <t>Frisktandvård 1, per år</t>
  </si>
  <si>
    <t>AB02</t>
  </si>
  <si>
    <t>Frisktandvård 2, per år</t>
  </si>
  <si>
    <t>AB03</t>
  </si>
  <si>
    <t>Frisktandvård 3, per år</t>
  </si>
  <si>
    <t>AB04</t>
  </si>
  <si>
    <t>Frisktandvård 4, per år</t>
  </si>
  <si>
    <t>AB05</t>
  </si>
  <si>
    <t>Frisktandvård 5, per år</t>
  </si>
  <si>
    <t>AB06</t>
  </si>
  <si>
    <t>Frisktandvård 6, per år</t>
  </si>
  <si>
    <t>AB07</t>
  </si>
  <si>
    <t>Frisktandvård 7, per år</t>
  </si>
  <si>
    <t>AB08</t>
  </si>
  <si>
    <t>Frisktandvård 8, per år</t>
  </si>
  <si>
    <t>AB09</t>
  </si>
  <si>
    <t>Frisktandvård 9, per år</t>
  </si>
  <si>
    <t>AB10</t>
  </si>
  <si>
    <t>Frisktandvård 10, per år</t>
  </si>
  <si>
    <t>Kostnader och behandlingar som inte ersätts av det statliga tandvårdsstödet</t>
  </si>
  <si>
    <t>KF</t>
  </si>
  <si>
    <t>Kostnadsförslag till annan betalare. Skriftligt intyg till försäkringsbolag, rättsintyg osv.</t>
  </si>
  <si>
    <t>003</t>
  </si>
  <si>
    <t>Idrottsskydd exkl. teknikerkostnad/material</t>
  </si>
  <si>
    <t>004</t>
  </si>
  <si>
    <t>Sömnapnéskena Mono-block</t>
  </si>
  <si>
    <t>004.1</t>
  </si>
  <si>
    <t>Sömnapnéskena Bi-block</t>
  </si>
  <si>
    <t>005</t>
  </si>
  <si>
    <t>Lingualskena</t>
  </si>
  <si>
    <t>005.1</t>
  </si>
  <si>
    <t>Essixskena</t>
  </si>
  <si>
    <t>005.2</t>
  </si>
  <si>
    <t>005.3</t>
  </si>
  <si>
    <t>006</t>
  </si>
  <si>
    <t>Material utöver grundpris enl faktura eller inköpspris</t>
  </si>
  <si>
    <t>007</t>
  </si>
  <si>
    <t>Tandtekniskt faktura</t>
  </si>
  <si>
    <t>008</t>
  </si>
  <si>
    <t>Timtaxa tandläkare</t>
  </si>
  <si>
    <t>009</t>
  </si>
  <si>
    <t>Timtaxa tandhygienist</t>
  </si>
  <si>
    <t>011</t>
  </si>
  <si>
    <t>Psykodonti, hypnos - timpris</t>
  </si>
  <si>
    <t>012</t>
  </si>
  <si>
    <t>Tandblekning, en käke inkl material. Priset inkluderar moms.</t>
  </si>
  <si>
    <t>013</t>
  </si>
  <si>
    <t>Tandblekning, två käkar inkl material. Priset inkluderar moms.</t>
  </si>
  <si>
    <t>014</t>
  </si>
  <si>
    <t>Tandblekning på klinik,en eller två käkar inkl material. Priset inkluderar moms.</t>
  </si>
  <si>
    <t>015</t>
  </si>
  <si>
    <t>Fastsättning av tandsmycke. Smyckepris tillkommer.  Priset inkluderar moms.</t>
  </si>
  <si>
    <t>016</t>
  </si>
  <si>
    <t>Guld- eller kristallsmycke.  Priset inkluderar moms.</t>
  </si>
  <si>
    <t>017</t>
  </si>
  <si>
    <t>Guldsmycke med diamant.  Priset inkluderar moms.</t>
  </si>
  <si>
    <t>B4ASYLR</t>
  </si>
  <si>
    <t>Asylarvode</t>
  </si>
  <si>
    <t>008-S</t>
  </si>
  <si>
    <t>Timtaxa tandläkare, specialisttandvård</t>
  </si>
  <si>
    <t>Nark</t>
  </si>
  <si>
    <t>Narkosbehandling</t>
  </si>
  <si>
    <t>EB</t>
  </si>
  <si>
    <t>Estetiska Brackets/käke</t>
  </si>
  <si>
    <t>Estest 1</t>
  </si>
  <si>
    <t>Krona eller skalfasad av estetiskt skäl, en per käke inkl moms</t>
  </si>
  <si>
    <t>Estest 2</t>
  </si>
  <si>
    <t>Krona eller skalfasad av estetiskt skäl, flera  per käke, per st inkl moms</t>
  </si>
  <si>
    <t>Deb-tapp</t>
  </si>
  <si>
    <t>SED</t>
  </si>
  <si>
    <t>Sedering med bensodiazepiner, per tillfälle</t>
  </si>
  <si>
    <t>Uteblivande</t>
  </si>
  <si>
    <t>UBA</t>
  </si>
  <si>
    <t>Uteblivande eller sent återbud från behandling, barn. Allmäntandvård</t>
  </si>
  <si>
    <t>UBS</t>
  </si>
  <si>
    <t>Uteblivande eller sent återbud från behandling, barn. Specialisttandvård</t>
  </si>
  <si>
    <t>UB1</t>
  </si>
  <si>
    <t>Uteblivande eller sent återbud från behandling, vuxentandvård upp till 30 minuter</t>
  </si>
  <si>
    <t>UB2</t>
  </si>
  <si>
    <t>Uteblivande eller sent återbud från behandling, vuxentandvård mer än 30 minuter</t>
  </si>
  <si>
    <t>UBN</t>
  </si>
  <si>
    <t>Uteblivande eller sent återbud från narkos</t>
  </si>
  <si>
    <t xml:space="preserve"> Särskilda tandvårdsstödet</t>
  </si>
  <si>
    <t>S1</t>
  </si>
  <si>
    <t>Sjukvårdstaxa tandläkare</t>
  </si>
  <si>
    <t>S2</t>
  </si>
  <si>
    <t>Sjukvårdstaxa hygienist</t>
  </si>
  <si>
    <t>S3</t>
  </si>
  <si>
    <t>Sjukvårdstaxa specialist</t>
  </si>
  <si>
    <t>Tillägg för akuttandvård lördagar. söndagar och helgdagar</t>
  </si>
  <si>
    <t>Vid akuttandvård som utförs utanför ordinarie mottagningtid får arvodet höjas med 50%</t>
  </si>
  <si>
    <t>Kostnadsförslag</t>
  </si>
  <si>
    <t>Lämnade kostnadsförslag är preliminära. Taxeändringar. ändrat vårdbehov eller överskridande av ettårsregel   pga tex sjukdom kan medföra ändrade kostnader. Fråga din tandläkare om du är fundersam.</t>
  </si>
  <si>
    <t>Moms</t>
  </si>
  <si>
    <t>Lagstadgad mervärdesskatt. 25%. tillkommer i förekommande fall.</t>
  </si>
  <si>
    <t xml:space="preserve">Garanti  </t>
  </si>
  <si>
    <t>För fast protetik gäller tre  års garanti och för avtagbar protetik ett års garanti. Undantag är de fall där patienten kan lastas för att behandlingen behöver göras om. om konstruktionen utsatts för yttre våld eller om konstruktionen behöver göras om pga skada på annan tandposition. För fyllningsterapi gäller ett års garanti om inget annat anges.</t>
  </si>
  <si>
    <t>Ett års garanti lämnas på retentionsapparatur under förutsättning att anvisning om retention har följts.</t>
  </si>
  <si>
    <t>Tandreglering</t>
  </si>
  <si>
    <t>Klinik ges möjlighet att erbjuda barn estetisk tandvård mot avgift enligt tandregleringens taxa + 25% moms</t>
  </si>
  <si>
    <t>Vid kostnadsfri tandregleringsbehandling för barn ges möjlighet att välja osynlig tandställning mot avgift för merkostnaden som debiteras enligt gällande taxa.</t>
  </si>
  <si>
    <t>Uteblivande asyl</t>
  </si>
  <si>
    <t>Patienter som är asylsökannde ska för uteblivet besök debiteras allmäntandvårdens åtgärdstaxa för uteblivet besök.</t>
  </si>
  <si>
    <t>Allmäntandvården för Region Halland från 15 januari 2021</t>
  </si>
  <si>
    <t>Prislista FTV 2020</t>
  </si>
  <si>
    <t>Referenspris 2020-01-15</t>
  </si>
  <si>
    <t>Referenspris 2021-01-15</t>
  </si>
  <si>
    <t>%-höjning ref.pris alt LPIK</t>
  </si>
  <si>
    <t>%-ökning för utb.tandhyg.</t>
  </si>
  <si>
    <t>Åtgärsdvolym 201903-202002</t>
  </si>
  <si>
    <t>PRIS 2021</t>
  </si>
  <si>
    <t>Förslag prislista 2021 FTV</t>
  </si>
  <si>
    <t>Årsvolym*Prislista 2020</t>
  </si>
  <si>
    <t>Årsvolym*Prislista 2021</t>
  </si>
  <si>
    <t>Årsvolym*Referenspris 2020</t>
  </si>
  <si>
    <t>Årsvolym*Referenspris 2021</t>
  </si>
  <si>
    <t>KOMMENTAR</t>
  </si>
  <si>
    <t>Basundersökning av fullständig parodmental undersökning av tandhygienist</t>
  </si>
  <si>
    <t>Kompletterande paromental undersökning eller kariesutredning utförd av tandhygienst</t>
  </si>
  <si>
    <t>Ny åtgärd, referenspriset är vårt förslag</t>
  </si>
  <si>
    <t>Studiemodeller, för behandlingsplanering</t>
  </si>
  <si>
    <t>salivsekretionsmätning</t>
  </si>
  <si>
    <t xml:space="preserve">  </t>
  </si>
  <si>
    <t>Sänker ej priset, ta samma pris som 2020?</t>
  </si>
  <si>
    <t>Tanduttagning, tillkommande enkel</t>
  </si>
  <si>
    <t>Kirurgiskt avlägsnande av en eller flera tänder i samma kvadrant och/eller annan vävnad</t>
  </si>
  <si>
    <t>Preprotetisk friläggning med lambod, omfattande</t>
  </si>
  <si>
    <t>Implantat, per styck, tillägs åtgärd</t>
  </si>
  <si>
    <t>Enl. faktiskt kostnad</t>
  </si>
  <si>
    <t>Benaugmentation med egen vävnad i en kvadrant i samband med benaugmentation i annan kvadrant eller implantatoperation i samma kvadrant,per kvadrant, tilläggsåtgärd,</t>
  </si>
  <si>
    <t>Rekonstruktiv behandling med membran (GTR) eller emaljmatrixprotein, per operationstillfälle, tilläggsåtgärd,</t>
  </si>
  <si>
    <t>Rekonstruktiv behandling med benersättningsmaterial,  per operationstillfälle, tilläggsåtgärd,</t>
  </si>
  <si>
    <t>Fritt bindvävstransplantat vid lambåoperation, per operationstillfälle tilläggsåtgärd</t>
  </si>
  <si>
    <t>Kontroll av koagulation, tilläggsåtgärd</t>
  </si>
  <si>
    <t>Komplicerad rotkanallokalisation</t>
  </si>
  <si>
    <t>Apikalkirurgisk behandling, per operationstillfälle</t>
  </si>
  <si>
    <t>Partiell protes för temporärt bruk, en till tre tänder</t>
  </si>
  <si>
    <t>Partiell protes för temporärt bruk, fyra eller fler tänder</t>
  </si>
  <si>
    <t>Långtidstemporär laboratorieframställd krona eller hängande led på implantat, per led</t>
  </si>
  <si>
    <t>Fästskruv/broskruv och cylinder vid långtidstemporär laboratorieframställd krona på implantat, per implantat</t>
  </si>
  <si>
    <t>Implantatstödd bro, överkäke, fyra implantat</t>
  </si>
  <si>
    <t>Implantatstödd bro, överkäke, fem implantat</t>
  </si>
  <si>
    <t>Implantatstödd bro, överkäke, sex implantat eller fler</t>
  </si>
  <si>
    <t>Implantatstödd bro, underkäke, fyra implantat eller fler</t>
  </si>
  <si>
    <t>?</t>
  </si>
  <si>
    <t>Nya åtgärder</t>
  </si>
  <si>
    <t>Ny åtgärd, är referenspriset vårt förslag?</t>
  </si>
  <si>
    <t>Utbytesåtgärd. Implantatbehandling i entandslucka istället för ersättningsberättigande tandstödd bro när åtgärd 800 eller 801 har utförts inom två år på en eller båda stödtänderna som utbytet beräknas på, kirurgisk del/implantatoperation</t>
  </si>
  <si>
    <t>Utbytesåtgärd. Implantatbehandling i entandslucka istället för ersättningsberättigande tandstödd bro när åtgärd 800 eller 801 har utförts inom två år på en eller båda stödtänderna som utbytet beräknas på, protetisk  del/implantatsstödd krona</t>
  </si>
  <si>
    <t>Utbytesåtgärd. Implantatbehandling i entandslucka istället för ersättningsberättigande tandstödd bro när åtgärd 800 eller 801 har utförts inom två år på en av stödtänderna som utbytet beräknas på, protetisk del/implantatstödd krona</t>
  </si>
  <si>
    <t>Enligt ordontitaxan</t>
  </si>
  <si>
    <t>Utbytesåtgärd. Ortodontisk slutning av entandslucka istället för ersättningsberättigande tandstödd bro  när åtgärd 800 eller 801 har utförts inom två år på en av stödtänderna som utbytet beräknas på</t>
  </si>
  <si>
    <t>LPIK %-höjning</t>
  </si>
  <si>
    <t>NY ÅTGÄRD 2021</t>
  </si>
  <si>
    <t>Förstörd eller borttappad tandregleringsapparatur, vid andra och efterföljande tillfällen</t>
  </si>
  <si>
    <t>Höjning ej gjord på några år, men vi ligger högt jämfört med VTR och Skåne</t>
  </si>
  <si>
    <t>SUMMA VOLYM*PRIS:</t>
  </si>
  <si>
    <t>SUMMA VOLYM*PRIS exkl Frisk</t>
  </si>
  <si>
    <t>Retainer inkl. labkostnad</t>
  </si>
  <si>
    <t>Rebonding av retainer</t>
  </si>
  <si>
    <t xml:space="preserve">Förstörd eller borttappad tandregleringsapparatur, vid andra och efterföljande tillfällen </t>
  </si>
  <si>
    <t>Lämnade kostnadsförslag är preliminära. Taxeändringar, ändrat vårdbehov eller överskridande av ettårsregel pga tex sjukdom kan medföra ändrade kostnader. Fråga din tandläkare om du är fundersam.</t>
  </si>
  <si>
    <t>Lagstadgad mervärdesskatt. 25% tillkommer i förekommande fall.</t>
  </si>
  <si>
    <t>För fast protetik gäller tre års garanti och för avtagbar protetik ett års garanti. Undantag är de fall där patienten kan lastas för att behandlingen behöver göras om, om konstruktionen utsatts för yttre våld eller om konstruktionen behöver göras om pga skada på annan tandposition. För fyllningsterapi gäller ett års garanti om inget annat anges.</t>
  </si>
  <si>
    <t>Referenspris 2023-01-15</t>
  </si>
  <si>
    <t>Arvode 2023-01-15</t>
  </si>
  <si>
    <t>Allmäntandvården för Region Halland från 15 januari 2023</t>
  </si>
  <si>
    <t>Faktiskt kostnad</t>
  </si>
  <si>
    <t>Särskilda tandvårdsstödet</t>
  </si>
  <si>
    <t>Åtgärdande av tekniska implantatkomplikationer</t>
  </si>
  <si>
    <t>116S2</t>
  </si>
  <si>
    <t>Konsultation specialisttandvård, omfattande, över 90 minuter</t>
  </si>
  <si>
    <t>Konsultation specialisttandvård, omfattande, över 75 minuter</t>
  </si>
  <si>
    <t xml:space="preserve">Fluoridbehandling  kortare behandlingstid 
</t>
  </si>
  <si>
    <t>Fluoridbehandling</t>
  </si>
  <si>
    <t>Kvalificerat rådgivande samtal för sjukdoms- eller smärtprevention, 60 minuter eller mer</t>
  </si>
  <si>
    <t>Kvalificerat rådgivande samtal för sjukdoms- eller smärtprevention</t>
  </si>
  <si>
    <t>Kvalificerat rådgivande samtal vid sjukdoms- eller smärttillstånd, 60 minuter eller mer</t>
  </si>
  <si>
    <t>Kvalificerat rådgivande samtal vid sjukdoms- eller smärttillstånd</t>
  </si>
  <si>
    <t>Tandextraktion, en tand</t>
  </si>
  <si>
    <t>Tandextraktion, när separation eller friläggning krävs, en tand</t>
  </si>
  <si>
    <t>Tandextraktion, enkel</t>
  </si>
  <si>
    <t>Tandextraktion, övertalig tand</t>
  </si>
  <si>
    <t>Tandextraktion, ytterligare när flera tandextraktioner utförs under samma dag eller i samband med lambåoperation, tilläggsåtgärd</t>
  </si>
  <si>
    <t>Benaugmentation med autologt ben i en kvadrant</t>
  </si>
  <si>
    <t>Benaugmentation med autologt ben i en kvadrant i samband med benaugmentation i annan kvadrant eller implantatoperation i samma kvadrant, per kvadrant, tilläggsåtgärd</t>
  </si>
  <si>
    <t>Sinuslyft utan autologt ben eller benersättningsmaterial i samband med implantatinstallation, per kvadrant, tilläggsåtgärd</t>
  </si>
  <si>
    <t>Mjukplastskena, laboratorieframställd, utförd på bettfysiologisk indikation, per skena. Elastomer.</t>
  </si>
  <si>
    <t>Semipermanent krona, brostöd eller hängande led, per led</t>
  </si>
  <si>
    <r>
      <t>Utbytesåtgärd. Implantatbehandling i entandslucka istället för ersättningsberättigande tandstödd bro när åtgärd 800 eller 801 har utförts inom</t>
    </r>
    <r>
      <rPr>
        <b/>
        <sz val="8"/>
        <color rgb="FFC00000"/>
        <rFont val="Tahoma"/>
        <family val="2"/>
      </rPr>
      <t xml:space="preserve"> tre år </t>
    </r>
    <r>
      <rPr>
        <b/>
        <sz val="8"/>
        <rFont val="Tahoma"/>
        <family val="2"/>
      </rPr>
      <t>på en eller båda stödtänderna som utbytet beräknas på, kirurgisk del/implantatoperation</t>
    </r>
  </si>
  <si>
    <r>
      <t xml:space="preserve">Konsultation specialisttandvård, </t>
    </r>
    <r>
      <rPr>
        <sz val="8"/>
        <color rgb="FF000000"/>
        <rFont val="Arial"/>
        <family val="2"/>
      </rPr>
      <t>över 30 minuter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</si>
</sst>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E+###"/>
    <numFmt numFmtId="166" formatCode="_-* #,##0_-;\-* #,##0_-;_-* &quot;-&quot;??_-;_-@_-"/>
    <numFmt numFmtId="167" formatCode="_(* #,##0_);_(* \(#,##0\);_(* &quot;-&quot;??_);_(@_)"/>
    <numFmt numFmtId="168" formatCode="#.0############E+###"/>
  </numFmts>
  <fonts count="28">
    <font>
      <sz val="10"/>
      <name val="Arial"/>
      <family val="2"/>
    </font>
    <font>
      <sz val="10"/>
      <color theme="1"/>
      <name val="Arial"/>
      <family val="2"/>
    </font>
    <font>
      <sz val="11"/>
      <color theme="1"/>
      <name val="Calibri"/>
      <family val="2"/>
      <scheme val="minor"/>
    </font>
    <font>
      <b/>
      <sz val="8"/>
      <color indexed="63"/>
      <name val="Tahoma"/>
      <family val="2"/>
    </font>
    <font>
      <sz val="8"/>
      <color indexed="63"/>
      <name val="Tahoma"/>
      <family val="2"/>
    </font>
    <font>
      <sz val="10"/>
      <name val="Geneva"/>
      <family val="2"/>
    </font>
    <font>
      <b/>
      <sz val="16"/>
      <color indexed="9"/>
      <name val="Arial"/>
      <family val="2"/>
    </font>
    <font>
      <b/>
      <sz val="10"/>
      <name val="Arial"/>
      <family val="2"/>
    </font>
    <font>
      <b/>
      <sz val="14"/>
      <color indexed="9"/>
      <name val="Arial"/>
      <family val="2"/>
    </font>
    <font>
      <b/>
      <sz val="14"/>
      <name val="Arial"/>
      <family val="2"/>
    </font>
    <font>
      <sz val="10"/>
      <color indexed="8"/>
      <name val="Arial"/>
      <family val="2"/>
    </font>
    <font>
      <b/>
      <sz val="10"/>
      <color indexed="8"/>
      <name val="Arial"/>
      <family val="2"/>
    </font>
    <font>
      <sz val="10"/>
      <color indexed="14"/>
      <name val="Arial"/>
      <family val="2"/>
    </font>
    <font>
      <sz val="12"/>
      <color theme="1"/>
      <name val="Arial"/>
      <family val="2"/>
    </font>
    <font>
      <sz val="10"/>
      <color rgb="FFFF0000"/>
      <name val="Arial"/>
      <family val="2"/>
    </font>
    <font>
      <b/>
      <sz val="10"/>
      <color theme="1"/>
      <name val="Arial"/>
      <family val="2"/>
    </font>
    <font>
      <sz val="8"/>
      <color rgb="FFFF0000"/>
      <name val="Tahoma"/>
      <family val="2"/>
    </font>
    <font>
      <sz val="10"/>
      <color rgb="FF000000"/>
      <name val="Arial"/>
      <family val="2"/>
    </font>
    <font>
      <sz val="9"/>
      <name val="Tahoma"/>
      <family val="2"/>
    </font>
    <font>
      <b/>
      <sz val="9"/>
      <name val="Tahoma"/>
      <family val="2"/>
    </font>
    <font>
      <b/>
      <sz val="8"/>
      <color rgb="FFFF0000"/>
      <name val="Tahoma"/>
      <family val="2"/>
    </font>
    <font>
      <sz val="8"/>
      <name val="Tahoma"/>
      <family val="2"/>
    </font>
    <font>
      <b/>
      <sz val="8"/>
      <color rgb="FFC00000"/>
      <name val="Tahoma"/>
      <family val="2"/>
    </font>
    <font>
      <sz val="10"/>
      <name val="Arial"/>
      <family val="2"/>
    </font>
    <font>
      <b/>
      <sz val="9"/>
      <color indexed="81"/>
      <name val="Tahoma"/>
      <family val="2"/>
    </font>
    <font>
      <sz val="9"/>
      <color indexed="81"/>
      <name val="Tahoma"/>
      <family val="2"/>
    </font>
    <font>
      <b/>
      <sz val="8"/>
      <name val="Tahoma"/>
      <family val="2"/>
    </font>
    <font>
      <sz val="8"/>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12"/>
        <bgColor indexed="64"/>
      </patternFill>
    </fill>
    <fill>
      <patternFill patternType="solid">
        <fgColor indexed="9"/>
        <bgColor indexed="64"/>
      </patternFill>
    </fill>
    <fill>
      <patternFill patternType="solid">
        <fgColor theme="0" tint="-4.9958800012207406E-2"/>
        <bgColor indexed="64"/>
      </patternFill>
    </fill>
    <fill>
      <patternFill patternType="solid">
        <fgColor theme="7" tint="0.39997558519241921"/>
        <bgColor indexed="64"/>
      </patternFill>
    </fill>
    <fill>
      <patternFill patternType="solid">
        <fgColor theme="0" tint="-0.49995422223578601"/>
        <bgColor indexed="64"/>
      </patternFill>
    </fill>
    <fill>
      <patternFill patternType="solid">
        <fgColor theme="7" tint="0.59996337778862885"/>
        <bgColor indexed="64"/>
      </patternFill>
    </fill>
    <fill>
      <patternFill patternType="solid">
        <fgColor theme="3" tint="0.79995117038483843"/>
        <bgColor indexed="64"/>
      </patternFill>
    </fill>
    <fill>
      <patternFill patternType="solid">
        <fgColor rgb="FF92D050"/>
        <bgColor indexed="64"/>
      </patternFill>
    </fill>
    <fill>
      <patternFill patternType="solid">
        <fgColor theme="0"/>
        <bgColor indexed="64"/>
      </patternFill>
    </fill>
  </fills>
  <borders count="35">
    <border>
      <left/>
      <right/>
      <top/>
      <bottom/>
      <diagonal/>
    </border>
    <border>
      <left style="thin">
        <color indexed="42"/>
      </left>
      <right style="thin">
        <color indexed="42"/>
      </right>
      <top style="thin">
        <color indexed="42"/>
      </top>
      <bottom style="thin">
        <color indexed="42"/>
      </bottom>
      <diagonal/>
    </border>
    <border>
      <left/>
      <right/>
      <top/>
      <bottom style="thin">
        <color auto="1"/>
      </bottom>
      <diagonal/>
    </border>
    <border>
      <left style="thin">
        <color indexed="42"/>
      </left>
      <right/>
      <top/>
      <bottom style="thin">
        <color indexed="42"/>
      </bottom>
      <diagonal/>
    </border>
    <border>
      <left style="thin">
        <color indexed="42"/>
      </left>
      <right style="thin">
        <color indexed="42"/>
      </right>
      <top/>
      <bottom style="thin">
        <color indexed="4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42"/>
      </left>
      <right style="thin">
        <color indexed="42"/>
      </right>
      <top style="medium">
        <color indexed="42"/>
      </top>
      <bottom style="thin">
        <color indexed="42"/>
      </bottom>
      <diagonal/>
    </border>
    <border>
      <left style="thin">
        <color indexed="42"/>
      </left>
      <right style="medium">
        <color indexed="42"/>
      </right>
      <top style="medium">
        <color indexed="42"/>
      </top>
      <bottom style="thin">
        <color indexed="42"/>
      </bottom>
      <diagonal/>
    </border>
    <border>
      <left style="medium">
        <color auto="1"/>
      </left>
      <right style="medium">
        <color auto="1"/>
      </right>
      <top style="medium">
        <color auto="1"/>
      </top>
      <bottom style="medium">
        <color auto="1"/>
      </bottom>
      <diagonal/>
    </border>
    <border>
      <left style="thin">
        <color indexed="42"/>
      </left>
      <right/>
      <top style="medium">
        <color indexed="42"/>
      </top>
      <bottom style="thin">
        <color indexed="42"/>
      </bottom>
      <diagonal/>
    </border>
    <border>
      <left style="thin">
        <color indexed="42"/>
      </left>
      <right/>
      <top style="thin">
        <color indexed="42"/>
      </top>
      <bottom style="thin">
        <color indexed="42"/>
      </bottom>
      <diagonal/>
    </border>
    <border>
      <left/>
      <right style="medium">
        <color indexed="42"/>
      </right>
      <top style="medium">
        <color indexed="42"/>
      </top>
      <bottom style="thin">
        <color indexed="42"/>
      </bottom>
      <diagonal/>
    </border>
    <border>
      <left/>
      <right style="thin">
        <color indexed="42"/>
      </right>
      <top style="thin">
        <color indexed="42"/>
      </top>
      <bottom style="thin">
        <color indexed="4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indexed="42"/>
      </top>
      <bottom style="thin">
        <color indexed="42"/>
      </bottom>
      <diagonal/>
    </border>
    <border>
      <left style="medium">
        <color auto="1"/>
      </left>
      <right style="medium">
        <color auto="1"/>
      </right>
      <top/>
      <bottom style="thin">
        <color indexed="42"/>
      </bottom>
      <diagonal/>
    </border>
    <border>
      <left style="medium">
        <color auto="1"/>
      </left>
      <right style="medium">
        <color auto="1"/>
      </right>
      <top style="thin">
        <color indexed="42"/>
      </top>
      <bottom style="thin">
        <color indexed="42"/>
      </bottom>
      <diagonal/>
    </border>
    <border>
      <left style="thin">
        <color indexed="42"/>
      </left>
      <right style="thin">
        <color indexed="42"/>
      </right>
      <top style="thin">
        <color indexed="42"/>
      </top>
      <bottom/>
      <diagonal/>
    </border>
    <border>
      <left style="thin">
        <color indexed="42"/>
      </left>
      <right/>
      <top style="thin">
        <color indexed="42"/>
      </top>
      <bottom/>
      <diagonal/>
    </border>
    <border>
      <left style="medium">
        <color auto="1"/>
      </left>
      <right style="medium">
        <color auto="1"/>
      </right>
      <top style="thin">
        <color indexed="42"/>
      </top>
      <bottom/>
      <diagonal/>
    </border>
    <border>
      <left/>
      <right style="thin">
        <color indexed="42"/>
      </right>
      <top style="thin">
        <color indexed="42"/>
      </top>
      <bottom/>
      <diagonal/>
    </border>
    <border>
      <left/>
      <right style="thin">
        <color indexed="42"/>
      </right>
      <top/>
      <bottom style="thin">
        <color indexed="42"/>
      </bottom>
      <diagonal/>
    </border>
    <border>
      <left style="medium">
        <color auto="1"/>
      </left>
      <right style="thin">
        <color indexed="42"/>
      </right>
      <top style="medium">
        <color auto="1"/>
      </top>
      <bottom style="medium">
        <color auto="1"/>
      </bottom>
      <diagonal/>
    </border>
    <border>
      <left style="thin">
        <color indexed="42"/>
      </left>
      <right style="thin">
        <color indexed="42"/>
      </right>
      <top style="medium">
        <color auto="1"/>
      </top>
      <bottom style="medium">
        <color auto="1"/>
      </bottom>
      <diagonal/>
    </border>
    <border>
      <left style="thin">
        <color indexed="42"/>
      </left>
      <right/>
      <top style="medium">
        <color auto="1"/>
      </top>
      <bottom style="medium">
        <color auto="1"/>
      </bottom>
      <diagonal/>
    </border>
    <border>
      <left/>
      <right style="thin">
        <color indexed="42"/>
      </right>
      <top style="medium">
        <color auto="1"/>
      </top>
      <bottom style="medium">
        <color auto="1"/>
      </bottom>
      <diagonal/>
    </border>
    <border>
      <left/>
      <right/>
      <top style="medium">
        <color auto="1"/>
      </top>
      <bottom style="medium">
        <color auto="1"/>
      </bottom>
      <diagonal/>
    </border>
    <border>
      <left style="thin">
        <color indexed="42"/>
      </left>
      <right style="medium">
        <color auto="1"/>
      </right>
      <top style="medium">
        <color auto="1"/>
      </top>
      <bottom style="medium">
        <color auto="1"/>
      </bottom>
      <diagonal/>
    </border>
    <border>
      <left style="thin">
        <color indexed="42"/>
      </left>
      <right style="thin">
        <color indexed="42"/>
      </right>
      <top style="medium">
        <color indexed="42"/>
      </top>
      <bottom/>
      <diagonal/>
    </border>
    <border>
      <left style="thin">
        <color indexed="42"/>
      </left>
      <right/>
      <top style="medium">
        <color indexed="42"/>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3">
    <xf numFmtId="0" fontId="0" fillId="0" borderId="0"/>
    <xf numFmtId="0" fontId="5" fillId="0" borderId="0"/>
    <xf numFmtId="0" fontId="13" fillId="0" borderId="0"/>
    <xf numFmtId="0" fontId="2" fillId="0" borderId="0"/>
    <xf numFmtId="9" fontId="23" fillId="0" borderId="0" applyFont="0" applyFill="0" applyBorder="0" applyAlignment="0" applyProtection="0"/>
    <xf numFmtId="0" fontId="17" fillId="0" borderId="0"/>
    <xf numFmtId="0" fontId="2" fillId="0" borderId="0"/>
    <xf numFmtId="9" fontId="2" fillId="0" borderId="0" applyFont="0" applyFill="0" applyBorder="0" applyAlignment="0" applyProtection="0"/>
    <xf numFmtId="164" fontId="2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3" fillId="0" borderId="0" applyFont="0" applyFill="0" applyBorder="0" applyAlignment="0" applyProtection="0"/>
  </cellStyleXfs>
  <cellXfs count="163">
    <xf numFmtId="0" fontId="0" fillId="0" borderId="0" xfId="0"/>
    <xf numFmtId="165" fontId="4" fillId="2" borderId="1" xfId="0" applyNumberFormat="1" applyFont="1" applyFill="1" applyBorder="1"/>
    <xf numFmtId="3" fontId="4" fillId="2" borderId="1" xfId="0" applyNumberFormat="1" applyFont="1" applyFill="1" applyBorder="1"/>
    <xf numFmtId="1" fontId="6" fillId="3" borderId="0" xfId="1" applyNumberFormat="1" applyFont="1" applyFill="1"/>
    <xf numFmtId="0" fontId="7" fillId="0" borderId="0" xfId="1" applyFont="1"/>
    <xf numFmtId="0" fontId="7" fillId="0" borderId="0" xfId="1" applyFont="1" applyAlignment="1">
      <alignment horizontal="center"/>
    </xf>
    <xf numFmtId="1" fontId="8" fillId="3" borderId="2" xfId="1" applyNumberFormat="1" applyFont="1" applyFill="1" applyBorder="1"/>
    <xf numFmtId="49" fontId="3" fillId="4" borderId="3" xfId="0" applyNumberFormat="1" applyFont="1" applyFill="1" applyBorder="1"/>
    <xf numFmtId="0" fontId="14" fillId="0" borderId="0" xfId="0" applyFont="1"/>
    <xf numFmtId="1" fontId="6" fillId="3" borderId="0" xfId="1" applyNumberFormat="1" applyFont="1" applyFill="1" applyAlignment="1">
      <alignment horizontal="left"/>
    </xf>
    <xf numFmtId="1" fontId="8" fillId="3" borderId="2" xfId="1" applyNumberFormat="1" applyFont="1" applyFill="1" applyBorder="1" applyAlignment="1">
      <alignment horizontal="left"/>
    </xf>
    <xf numFmtId="49" fontId="3" fillId="4" borderId="4" xfId="0" applyNumberFormat="1" applyFont="1" applyFill="1" applyBorder="1" applyAlignment="1">
      <alignment horizontal="left"/>
    </xf>
    <xf numFmtId="0" fontId="4" fillId="2" borderId="1" xfId="0" applyFont="1" applyFill="1" applyBorder="1" applyAlignment="1">
      <alignment horizontal="left"/>
    </xf>
    <xf numFmtId="165" fontId="4" fillId="2" borderId="1" xfId="0" applyNumberFormat="1" applyFont="1" applyFill="1" applyBorder="1" applyAlignment="1">
      <alignment horizontal="left"/>
    </xf>
    <xf numFmtId="0" fontId="0" fillId="0" borderId="0" xfId="0" applyAlignment="1">
      <alignment horizontal="left"/>
    </xf>
    <xf numFmtId="1" fontId="8" fillId="3" borderId="5" xfId="1" applyNumberFormat="1" applyFont="1" applyFill="1" applyBorder="1"/>
    <xf numFmtId="1" fontId="8" fillId="3" borderId="6" xfId="1" applyNumberFormat="1" applyFont="1" applyFill="1" applyBorder="1"/>
    <xf numFmtId="165" fontId="4" fillId="2" borderId="1" xfId="0" applyNumberFormat="1" applyFont="1" applyFill="1" applyBorder="1" applyAlignment="1">
      <alignment wrapText="1"/>
    </xf>
    <xf numFmtId="1" fontId="10" fillId="5" borderId="0" xfId="1" applyNumberFormat="1" applyFont="1" applyFill="1" applyAlignment="1">
      <alignment horizontal="left"/>
    </xf>
    <xf numFmtId="1" fontId="11" fillId="5" borderId="0" xfId="1" applyNumberFormat="1" applyFont="1" applyFill="1" applyAlignment="1">
      <alignment horizontal="left"/>
    </xf>
    <xf numFmtId="14" fontId="12" fillId="5" borderId="0" xfId="1" applyNumberFormat="1" applyFont="1" applyFill="1" applyAlignment="1">
      <alignment horizontal="left" wrapText="1"/>
    </xf>
    <xf numFmtId="1" fontId="5" fillId="5" borderId="0" xfId="1" applyNumberFormat="1" applyFill="1" applyAlignment="1">
      <alignment horizontal="left"/>
    </xf>
    <xf numFmtId="0" fontId="5" fillId="5" borderId="0" xfId="1" applyFill="1"/>
    <xf numFmtId="0" fontId="15" fillId="5" borderId="0" xfId="2" applyFont="1" applyFill="1"/>
    <xf numFmtId="0" fontId="1" fillId="5" borderId="0" xfId="2" applyFont="1" applyFill="1"/>
    <xf numFmtId="0" fontId="0" fillId="5" borderId="0" xfId="0" applyFill="1"/>
    <xf numFmtId="3" fontId="4" fillId="0" borderId="1" xfId="0" applyNumberFormat="1" applyFont="1" applyBorder="1"/>
    <xf numFmtId="0" fontId="4" fillId="2" borderId="4" xfId="0" applyFont="1" applyFill="1" applyBorder="1" applyAlignment="1">
      <alignment horizontal="left"/>
    </xf>
    <xf numFmtId="165" fontId="4" fillId="2" borderId="3" xfId="0" applyNumberFormat="1" applyFont="1" applyFill="1" applyBorder="1"/>
    <xf numFmtId="3" fontId="4" fillId="2" borderId="3" xfId="0" applyNumberFormat="1" applyFont="1" applyFill="1" applyBorder="1"/>
    <xf numFmtId="0" fontId="16" fillId="2" borderId="1" xfId="0" applyFont="1" applyFill="1" applyBorder="1" applyAlignment="1">
      <alignment horizontal="left"/>
    </xf>
    <xf numFmtId="165" fontId="16" fillId="2" borderId="1" xfId="0" applyNumberFormat="1" applyFont="1" applyFill="1" applyBorder="1"/>
    <xf numFmtId="3" fontId="16" fillId="2" borderId="1" xfId="0" applyNumberFormat="1" applyFont="1" applyFill="1" applyBorder="1"/>
    <xf numFmtId="0" fontId="4" fillId="2" borderId="1" xfId="0" applyFont="1" applyFill="1" applyBorder="1" applyAlignment="1">
      <alignment horizontal="left" wrapText="1"/>
    </xf>
    <xf numFmtId="3" fontId="4" fillId="2" borderId="1" xfId="0" applyNumberFormat="1" applyFont="1" applyFill="1" applyBorder="1" applyAlignment="1">
      <alignment wrapText="1"/>
    </xf>
    <xf numFmtId="0" fontId="0" fillId="0" borderId="0" xfId="0" applyAlignment="1">
      <alignment wrapText="1"/>
    </xf>
    <xf numFmtId="165" fontId="16" fillId="2" borderId="1" xfId="0" applyNumberFormat="1" applyFont="1" applyFill="1" applyBorder="1" applyAlignment="1">
      <alignment wrapText="1"/>
    </xf>
    <xf numFmtId="165" fontId="16" fillId="2" borderId="1" xfId="0" applyNumberFormat="1" applyFont="1" applyFill="1" applyBorder="1" applyAlignment="1">
      <alignment horizontal="left"/>
    </xf>
    <xf numFmtId="49" fontId="3" fillId="4" borderId="7" xfId="0" applyNumberFormat="1" applyFont="1" applyFill="1" applyBorder="1" applyAlignment="1">
      <alignment horizontal="left" wrapText="1"/>
    </xf>
    <xf numFmtId="49" fontId="3" fillId="4" borderId="8" xfId="0" applyNumberFormat="1" applyFont="1" applyFill="1" applyBorder="1" applyAlignment="1">
      <alignment wrapText="1"/>
    </xf>
    <xf numFmtId="10" fontId="0" fillId="0" borderId="0" xfId="4" applyNumberFormat="1" applyFont="1"/>
    <xf numFmtId="3" fontId="0" fillId="0" borderId="0" xfId="0" applyNumberFormat="1"/>
    <xf numFmtId="10" fontId="6" fillId="3" borderId="0" xfId="4" applyNumberFormat="1" applyFont="1" applyFill="1" applyBorder="1" applyAlignment="1"/>
    <xf numFmtId="10" fontId="7" fillId="0" borderId="0" xfId="4" applyNumberFormat="1" applyFont="1" applyFill="1" applyBorder="1"/>
    <xf numFmtId="10" fontId="7" fillId="0" borderId="0" xfId="4" applyNumberFormat="1" applyFont="1" applyFill="1" applyBorder="1" applyAlignment="1">
      <alignment horizontal="center"/>
    </xf>
    <xf numFmtId="10" fontId="8" fillId="3" borderId="6" xfId="4" applyNumberFormat="1" applyFont="1" applyFill="1" applyBorder="1" applyAlignment="1">
      <alignment horizontal="left"/>
    </xf>
    <xf numFmtId="10" fontId="3" fillId="4" borderId="8" xfId="4" applyNumberFormat="1" applyFont="1" applyFill="1" applyBorder="1" applyAlignment="1">
      <alignment wrapText="1"/>
    </xf>
    <xf numFmtId="10" fontId="3" fillId="4" borderId="3" xfId="4" applyNumberFormat="1" applyFont="1" applyFill="1" applyBorder="1"/>
    <xf numFmtId="10" fontId="4" fillId="2" borderId="1" xfId="4" applyNumberFormat="1" applyFont="1" applyFill="1" applyBorder="1"/>
    <xf numFmtId="10" fontId="4" fillId="2" borderId="3" xfId="4" applyNumberFormat="1" applyFont="1" applyFill="1" applyBorder="1"/>
    <xf numFmtId="10" fontId="4" fillId="2" borderId="1" xfId="4" applyNumberFormat="1" applyFont="1" applyFill="1" applyBorder="1" applyAlignment="1">
      <alignment wrapText="1"/>
    </xf>
    <xf numFmtId="10" fontId="7" fillId="5" borderId="0" xfId="4" applyNumberFormat="1" applyFont="1" applyFill="1" applyBorder="1" applyAlignment="1">
      <alignment horizontal="left"/>
    </xf>
    <xf numFmtId="10" fontId="11" fillId="5" borderId="0" xfId="4" applyNumberFormat="1" applyFont="1" applyFill="1" applyBorder="1" applyAlignment="1">
      <alignment horizontal="left"/>
    </xf>
    <xf numFmtId="10" fontId="7" fillId="5" borderId="0" xfId="4" applyNumberFormat="1" applyFont="1" applyFill="1" applyBorder="1" applyAlignment="1">
      <alignment horizontal="left" wrapText="1"/>
    </xf>
    <xf numFmtId="10" fontId="5" fillId="5" borderId="0" xfId="4" applyNumberFormat="1" applyFont="1" applyFill="1" applyBorder="1"/>
    <xf numFmtId="10" fontId="1" fillId="5" borderId="0" xfId="4" applyNumberFormat="1" applyFont="1" applyFill="1"/>
    <xf numFmtId="10" fontId="0" fillId="5" borderId="0" xfId="4" applyNumberFormat="1" applyFont="1" applyFill="1"/>
    <xf numFmtId="3" fontId="4" fillId="6" borderId="1" xfId="0" applyNumberFormat="1" applyFont="1" applyFill="1" applyBorder="1"/>
    <xf numFmtId="0" fontId="0" fillId="6" borderId="0" xfId="0" applyFill="1"/>
    <xf numFmtId="0" fontId="0" fillId="6" borderId="0" xfId="0" applyFill="1" applyAlignment="1">
      <alignment wrapText="1"/>
    </xf>
    <xf numFmtId="3" fontId="0" fillId="6" borderId="0" xfId="0" applyNumberFormat="1" applyFill="1"/>
    <xf numFmtId="1" fontId="9" fillId="6" borderId="9" xfId="0" applyNumberFormat="1" applyFont="1" applyFill="1" applyBorder="1" applyAlignment="1">
      <alignment wrapText="1"/>
    </xf>
    <xf numFmtId="10" fontId="16" fillId="2" borderId="1" xfId="4" applyNumberFormat="1" applyFont="1" applyFill="1" applyBorder="1"/>
    <xf numFmtId="3" fontId="4" fillId="2" borderId="0" xfId="0" applyNumberFormat="1" applyFont="1" applyFill="1"/>
    <xf numFmtId="1" fontId="8" fillId="3" borderId="0" xfId="1" applyNumberFormat="1" applyFont="1" applyFill="1" applyAlignment="1">
      <alignment horizontal="left"/>
    </xf>
    <xf numFmtId="1" fontId="0" fillId="0" borderId="0" xfId="0" applyNumberFormat="1"/>
    <xf numFmtId="49" fontId="3" fillId="4" borderId="10" xfId="0" applyNumberFormat="1" applyFont="1" applyFill="1" applyBorder="1" applyAlignment="1">
      <alignment wrapText="1"/>
    </xf>
    <xf numFmtId="3" fontId="4" fillId="2" borderId="11" xfId="0" applyNumberFormat="1" applyFont="1" applyFill="1" applyBorder="1"/>
    <xf numFmtId="3" fontId="4" fillId="2" borderId="11" xfId="0" applyNumberFormat="1" applyFont="1" applyFill="1" applyBorder="1" applyAlignment="1">
      <alignment wrapText="1"/>
    </xf>
    <xf numFmtId="49" fontId="3" fillId="4" borderId="12" xfId="0" applyNumberFormat="1" applyFont="1" applyFill="1" applyBorder="1" applyAlignment="1">
      <alignment wrapText="1"/>
    </xf>
    <xf numFmtId="3" fontId="4" fillId="2" borderId="13" xfId="0" applyNumberFormat="1" applyFont="1" applyFill="1" applyBorder="1"/>
    <xf numFmtId="1" fontId="6" fillId="3" borderId="14" xfId="1" applyNumberFormat="1" applyFont="1" applyFill="1" applyBorder="1"/>
    <xf numFmtId="1" fontId="6" fillId="3" borderId="15" xfId="1" applyNumberFormat="1" applyFont="1" applyFill="1" applyBorder="1"/>
    <xf numFmtId="0" fontId="7" fillId="0" borderId="15" xfId="1" applyFont="1" applyBorder="1"/>
    <xf numFmtId="0" fontId="7" fillId="0" borderId="15" xfId="1" applyFont="1" applyBorder="1" applyAlignment="1">
      <alignment horizontal="center"/>
    </xf>
    <xf numFmtId="1" fontId="8" fillId="3" borderId="16" xfId="1" applyNumberFormat="1" applyFont="1" applyFill="1" applyBorder="1" applyAlignment="1">
      <alignment horizontal="left"/>
    </xf>
    <xf numFmtId="49" fontId="3" fillId="6" borderId="17" xfId="0" applyNumberFormat="1" applyFont="1" applyFill="1" applyBorder="1" applyAlignment="1">
      <alignment wrapText="1"/>
    </xf>
    <xf numFmtId="49" fontId="3" fillId="6" borderId="18" xfId="0" applyNumberFormat="1" applyFont="1" applyFill="1" applyBorder="1"/>
    <xf numFmtId="3" fontId="4" fillId="6" borderId="19" xfId="0" applyNumberFormat="1" applyFont="1" applyFill="1" applyBorder="1"/>
    <xf numFmtId="3" fontId="4" fillId="6" borderId="18" xfId="0" applyNumberFormat="1" applyFont="1" applyFill="1" applyBorder="1"/>
    <xf numFmtId="3" fontId="4" fillId="6" borderId="19" xfId="0" applyNumberFormat="1" applyFont="1" applyFill="1" applyBorder="1" applyAlignment="1">
      <alignment wrapText="1"/>
    </xf>
    <xf numFmtId="0" fontId="0" fillId="6" borderId="15" xfId="0" applyFill="1" applyBorder="1"/>
    <xf numFmtId="1" fontId="7" fillId="0" borderId="15" xfId="1" applyNumberFormat="1" applyFont="1" applyBorder="1" applyAlignment="1">
      <alignment horizontal="left"/>
    </xf>
    <xf numFmtId="1" fontId="11" fillId="0" borderId="15" xfId="1" applyNumberFormat="1" applyFont="1" applyBorder="1" applyAlignment="1">
      <alignment horizontal="left"/>
    </xf>
    <xf numFmtId="1" fontId="7" fillId="0" borderId="15" xfId="1" applyNumberFormat="1" applyFont="1" applyBorder="1" applyAlignment="1">
      <alignment horizontal="left" wrapText="1"/>
    </xf>
    <xf numFmtId="0" fontId="5" fillId="0" borderId="15" xfId="1" applyBorder="1"/>
    <xf numFmtId="0" fontId="1" fillId="0" borderId="15" xfId="2" applyFont="1" applyBorder="1"/>
    <xf numFmtId="0" fontId="0" fillId="0" borderId="15" xfId="0" applyBorder="1"/>
    <xf numFmtId="165" fontId="4" fillId="2" borderId="20" xfId="0" applyNumberFormat="1" applyFont="1" applyFill="1" applyBorder="1" applyAlignment="1">
      <alignment horizontal="left"/>
    </xf>
    <xf numFmtId="165" fontId="16" fillId="2" borderId="20" xfId="0" applyNumberFormat="1" applyFont="1" applyFill="1" applyBorder="1"/>
    <xf numFmtId="3" fontId="4" fillId="2" borderId="20" xfId="0" applyNumberFormat="1" applyFont="1" applyFill="1" applyBorder="1"/>
    <xf numFmtId="10" fontId="4" fillId="2" borderId="20" xfId="4" applyNumberFormat="1" applyFont="1" applyFill="1" applyBorder="1"/>
    <xf numFmtId="3" fontId="4" fillId="2" borderId="21" xfId="0" applyNumberFormat="1" applyFont="1" applyFill="1" applyBorder="1"/>
    <xf numFmtId="3" fontId="4" fillId="6" borderId="22" xfId="0" applyNumberFormat="1" applyFont="1" applyFill="1" applyBorder="1"/>
    <xf numFmtId="3" fontId="4" fillId="2" borderId="23" xfId="0" applyNumberFormat="1" applyFont="1" applyFill="1" applyBorder="1"/>
    <xf numFmtId="3" fontId="4" fillId="6" borderId="20" xfId="0" applyNumberFormat="1" applyFont="1" applyFill="1" applyBorder="1"/>
    <xf numFmtId="165" fontId="4" fillId="2" borderId="4" xfId="0" applyNumberFormat="1" applyFont="1" applyFill="1" applyBorder="1" applyAlignment="1">
      <alignment horizontal="left"/>
    </xf>
    <xf numFmtId="165" fontId="16" fillId="2" borderId="4" xfId="0" applyNumberFormat="1" applyFont="1" applyFill="1" applyBorder="1"/>
    <xf numFmtId="3" fontId="4" fillId="2" borderId="4" xfId="0" applyNumberFormat="1" applyFont="1" applyFill="1" applyBorder="1"/>
    <xf numFmtId="10" fontId="4" fillId="2" borderId="4" xfId="4" applyNumberFormat="1" applyFont="1" applyFill="1" applyBorder="1"/>
    <xf numFmtId="3" fontId="4" fillId="2" borderId="24" xfId="0" applyNumberFormat="1" applyFont="1" applyFill="1" applyBorder="1"/>
    <xf numFmtId="3" fontId="4" fillId="6" borderId="4" xfId="0" applyNumberFormat="1" applyFont="1" applyFill="1" applyBorder="1"/>
    <xf numFmtId="165" fontId="3" fillId="2" borderId="25" xfId="0" applyNumberFormat="1" applyFont="1" applyFill="1" applyBorder="1" applyAlignment="1">
      <alignment horizontal="left"/>
    </xf>
    <xf numFmtId="165" fontId="20" fillId="2" borderId="26" xfId="0" applyNumberFormat="1" applyFont="1" applyFill="1" applyBorder="1"/>
    <xf numFmtId="3" fontId="3" fillId="2" borderId="26" xfId="0" applyNumberFormat="1" applyFont="1" applyFill="1" applyBorder="1"/>
    <xf numFmtId="10" fontId="3" fillId="2" borderId="26" xfId="4" applyNumberFormat="1" applyFont="1" applyFill="1" applyBorder="1"/>
    <xf numFmtId="3" fontId="3" fillId="2" borderId="27" xfId="0" applyNumberFormat="1" applyFont="1" applyFill="1" applyBorder="1"/>
    <xf numFmtId="3" fontId="3" fillId="6" borderId="9" xfId="0" applyNumberFormat="1" applyFont="1" applyFill="1" applyBorder="1"/>
    <xf numFmtId="3" fontId="3" fillId="2" borderId="28" xfId="0" applyNumberFormat="1" applyFont="1" applyFill="1" applyBorder="1"/>
    <xf numFmtId="3" fontId="3" fillId="2" borderId="29" xfId="0" applyNumberFormat="1" applyFont="1" applyFill="1" applyBorder="1"/>
    <xf numFmtId="3" fontId="3" fillId="6" borderId="30" xfId="0" applyNumberFormat="1" applyFont="1" applyFill="1" applyBorder="1"/>
    <xf numFmtId="49" fontId="3" fillId="4" borderId="31" xfId="0" applyNumberFormat="1" applyFont="1" applyFill="1" applyBorder="1" applyAlignment="1">
      <alignment horizontal="left" wrapText="1"/>
    </xf>
    <xf numFmtId="49" fontId="3" fillId="4" borderId="32" xfId="0" applyNumberFormat="1" applyFont="1" applyFill="1" applyBorder="1" applyAlignment="1">
      <alignment wrapText="1"/>
    </xf>
    <xf numFmtId="49" fontId="3" fillId="4" borderId="33" xfId="0" applyNumberFormat="1" applyFont="1" applyFill="1" applyBorder="1" applyAlignment="1">
      <alignment horizontal="left"/>
    </xf>
    <xf numFmtId="49" fontId="3" fillId="4" borderId="33" xfId="0" applyNumberFormat="1" applyFont="1" applyFill="1" applyBorder="1"/>
    <xf numFmtId="165" fontId="4" fillId="2" borderId="33" xfId="0" applyNumberFormat="1" applyFont="1" applyFill="1" applyBorder="1"/>
    <xf numFmtId="1" fontId="8" fillId="3" borderId="33" xfId="1" applyNumberFormat="1" applyFont="1" applyFill="1" applyBorder="1"/>
    <xf numFmtId="49" fontId="3" fillId="4" borderId="33" xfId="0" applyNumberFormat="1" applyFont="1" applyFill="1" applyBorder="1" applyAlignment="1">
      <alignment wrapText="1"/>
    </xf>
    <xf numFmtId="0" fontId="4" fillId="2" borderId="33" xfId="0" applyFont="1" applyFill="1" applyBorder="1" applyAlignment="1">
      <alignment horizontal="center"/>
    </xf>
    <xf numFmtId="1" fontId="0" fillId="0" borderId="0" xfId="1" applyNumberFormat="1" applyFont="1" applyAlignment="1">
      <alignment horizontal="left"/>
    </xf>
    <xf numFmtId="0" fontId="0" fillId="5" borderId="0" xfId="1" applyFont="1" applyFill="1"/>
    <xf numFmtId="10" fontId="0" fillId="5" borderId="0" xfId="4" applyNumberFormat="1" applyFont="1" applyFill="1" applyBorder="1"/>
    <xf numFmtId="10" fontId="0" fillId="5" borderId="0" xfId="4" applyNumberFormat="1" applyFont="1" applyFill="1" applyBorder="1" applyAlignment="1">
      <alignment horizontal="left"/>
    </xf>
    <xf numFmtId="1" fontId="0" fillId="0" borderId="15" xfId="1" applyNumberFormat="1" applyFont="1" applyBorder="1" applyAlignment="1">
      <alignment horizontal="left"/>
    </xf>
    <xf numFmtId="10" fontId="0" fillId="5" borderId="0" xfId="4" applyNumberFormat="1" applyFont="1" applyFill="1" applyBorder="1" applyAlignment="1">
      <alignment horizontal="left" wrapText="1"/>
    </xf>
    <xf numFmtId="1" fontId="0" fillId="0" borderId="15" xfId="1" applyNumberFormat="1" applyFont="1" applyBorder="1" applyAlignment="1">
      <alignment horizontal="left" wrapText="1"/>
    </xf>
    <xf numFmtId="167" fontId="8" fillId="3" borderId="33" xfId="8" applyNumberFormat="1" applyFont="1" applyFill="1" applyBorder="1" applyAlignment="1"/>
    <xf numFmtId="166" fontId="2" fillId="7" borderId="33" xfId="8" applyNumberFormat="1" applyFont="1" applyFill="1" applyBorder="1" applyAlignment="1">
      <alignment vertical="top"/>
    </xf>
    <xf numFmtId="1" fontId="8" fillId="3" borderId="5" xfId="0" applyNumberFormat="1" applyFont="1" applyFill="1" applyBorder="1"/>
    <xf numFmtId="1" fontId="8" fillId="3" borderId="33" xfId="0" applyNumberFormat="1" applyFont="1" applyFill="1" applyBorder="1"/>
    <xf numFmtId="1" fontId="0" fillId="5" borderId="0" xfId="1" applyNumberFormat="1" applyFont="1" applyFill="1" applyAlignment="1">
      <alignment horizontal="left" wrapText="1"/>
    </xf>
    <xf numFmtId="1" fontId="7" fillId="5" borderId="0" xfId="1" applyNumberFormat="1" applyFont="1" applyFill="1" applyAlignment="1">
      <alignment horizontal="left"/>
    </xf>
    <xf numFmtId="1" fontId="0" fillId="5" borderId="0" xfId="1" applyNumberFormat="1" applyFont="1" applyFill="1" applyAlignment="1">
      <alignment horizontal="left"/>
    </xf>
    <xf numFmtId="1" fontId="7" fillId="5" borderId="0" xfId="1" applyNumberFormat="1" applyFont="1" applyFill="1" applyAlignment="1">
      <alignment horizontal="left" wrapText="1"/>
    </xf>
    <xf numFmtId="1" fontId="8" fillId="3" borderId="6" xfId="1" applyNumberFormat="1" applyFont="1" applyFill="1" applyBorder="1" applyAlignment="1">
      <alignment horizontal="left"/>
    </xf>
    <xf numFmtId="1" fontId="8" fillId="3" borderId="34" xfId="1" applyNumberFormat="1" applyFont="1" applyFill="1" applyBorder="1" applyAlignment="1">
      <alignment horizontal="left"/>
    </xf>
    <xf numFmtId="49" fontId="3" fillId="4" borderId="0" xfId="0" applyNumberFormat="1" applyFont="1" applyFill="1" applyAlignment="1">
      <alignment wrapText="1"/>
    </xf>
    <xf numFmtId="0" fontId="4" fillId="0" borderId="33" xfId="0" applyFont="1" applyBorder="1" applyAlignment="1">
      <alignment horizontal="center"/>
    </xf>
    <xf numFmtId="165" fontId="21" fillId="2" borderId="33" xfId="0" applyNumberFormat="1" applyFont="1" applyFill="1" applyBorder="1"/>
    <xf numFmtId="165" fontId="21" fillId="2" borderId="33" xfId="0" applyNumberFormat="1" applyFont="1" applyFill="1" applyBorder="1" applyAlignment="1">
      <alignment wrapText="1"/>
    </xf>
    <xf numFmtId="1" fontId="8" fillId="3" borderId="33" xfId="1" applyNumberFormat="1" applyFont="1" applyFill="1" applyBorder="1" applyAlignment="1">
      <alignment horizontal="left"/>
    </xf>
    <xf numFmtId="1" fontId="7" fillId="5" borderId="0" xfId="1" applyNumberFormat="1" applyFont="1" applyFill="1"/>
    <xf numFmtId="1" fontId="0" fillId="5" borderId="0" xfId="1" applyNumberFormat="1" applyFont="1" applyFill="1"/>
    <xf numFmtId="1" fontId="7" fillId="5" borderId="0" xfId="1" applyNumberFormat="1" applyFont="1" applyFill="1" applyAlignment="1">
      <alignment wrapText="1"/>
    </xf>
    <xf numFmtId="166" fontId="2" fillId="8" borderId="33" xfId="8" applyNumberFormat="1" applyFont="1" applyFill="1" applyBorder="1" applyAlignment="1">
      <alignment vertical="top"/>
    </xf>
    <xf numFmtId="0" fontId="4" fillId="9" borderId="33" xfId="0" applyFont="1" applyFill="1" applyBorder="1" applyAlignment="1">
      <alignment horizontal="center"/>
    </xf>
    <xf numFmtId="165" fontId="21" fillId="9" borderId="33" xfId="0" applyNumberFormat="1" applyFont="1" applyFill="1" applyBorder="1"/>
    <xf numFmtId="166" fontId="2" fillId="9" borderId="33" xfId="8" applyNumberFormat="1" applyFont="1" applyFill="1" applyBorder="1" applyAlignment="1">
      <alignment vertical="top"/>
    </xf>
    <xf numFmtId="166" fontId="2" fillId="10" borderId="33" xfId="8" applyNumberFormat="1" applyFont="1" applyFill="1" applyBorder="1" applyAlignment="1">
      <alignment vertical="top"/>
    </xf>
    <xf numFmtId="1" fontId="6" fillId="3" borderId="0" xfId="1" applyNumberFormat="1" applyFont="1" applyFill="1" applyAlignment="1">
      <alignment horizontal="center"/>
    </xf>
    <xf numFmtId="165" fontId="4" fillId="2" borderId="6" xfId="0" applyNumberFormat="1" applyFont="1" applyFill="1" applyBorder="1"/>
    <xf numFmtId="168" fontId="4" fillId="2" borderId="5" xfId="0" applyNumberFormat="1" applyFont="1" applyFill="1" applyBorder="1"/>
    <xf numFmtId="0" fontId="4" fillId="0" borderId="5" xfId="0" applyFont="1" applyBorder="1" applyAlignment="1">
      <alignment horizontal="center"/>
    </xf>
    <xf numFmtId="165" fontId="4" fillId="11" borderId="33" xfId="0" applyNumberFormat="1" applyFont="1" applyFill="1" applyBorder="1"/>
    <xf numFmtId="165" fontId="21" fillId="11" borderId="33" xfId="0" applyNumberFormat="1" applyFont="1" applyFill="1" applyBorder="1"/>
    <xf numFmtId="1" fontId="0" fillId="5" borderId="0" xfId="1" applyNumberFormat="1" applyFont="1" applyFill="1" applyAlignment="1">
      <alignment horizontal="left" wrapText="1"/>
    </xf>
    <xf numFmtId="0" fontId="1" fillId="5" borderId="0" xfId="2" applyFont="1" applyFill="1" applyAlignment="1">
      <alignment horizontal="left"/>
    </xf>
    <xf numFmtId="1" fontId="0" fillId="5" borderId="0" xfId="1" applyNumberFormat="1" applyFont="1" applyFill="1" applyAlignment="1">
      <alignment horizontal="left"/>
    </xf>
    <xf numFmtId="1" fontId="7" fillId="5" borderId="0" xfId="1" applyNumberFormat="1" applyFont="1" applyFill="1" applyAlignment="1">
      <alignment horizontal="left"/>
    </xf>
    <xf numFmtId="1" fontId="8" fillId="3" borderId="5" xfId="1" applyNumberFormat="1" applyFont="1" applyFill="1" applyBorder="1" applyAlignment="1">
      <alignment horizontal="left"/>
    </xf>
    <xf numFmtId="1" fontId="8" fillId="3" borderId="6" xfId="1" applyNumberFormat="1" applyFont="1" applyFill="1" applyBorder="1" applyAlignment="1">
      <alignment horizontal="left"/>
    </xf>
    <xf numFmtId="1" fontId="8" fillId="3" borderId="34" xfId="1" applyNumberFormat="1" applyFont="1" applyFill="1" applyBorder="1" applyAlignment="1">
      <alignment horizontal="left"/>
    </xf>
    <xf numFmtId="1" fontId="7" fillId="5" borderId="0" xfId="1" applyNumberFormat="1" applyFont="1" applyFill="1" applyAlignment="1">
      <alignment horizontal="left" wrapText="1"/>
    </xf>
  </cellXfs>
  <cellStyles count="13">
    <cellStyle name="Normal" xfId="0" builtinId="0"/>
    <cellStyle name="Normal 2" xfId="1" xr:uid="{00000000-0005-0000-0000-000006000000}"/>
    <cellStyle name="Normal 3" xfId="2" xr:uid="{00000000-0005-0000-0000-000007000000}"/>
    <cellStyle name="Normal 4" xfId="3" xr:uid="{00000000-0005-0000-0000-000008000000}"/>
    <cellStyle name="Normal 4 2" xfId="9" xr:uid="{00000000-0005-0000-0000-00000C000000}"/>
    <cellStyle name="Normal 5" xfId="5" xr:uid="{00000000-0005-0000-0000-000009000000}"/>
    <cellStyle name="Normal 6" xfId="6" xr:uid="{00000000-0005-0000-0000-00000A000000}"/>
    <cellStyle name="Normal 6 2" xfId="10" xr:uid="{00000000-0005-0000-0000-00000D000000}"/>
    <cellStyle name="Procent" xfId="4" builtinId="5"/>
    <cellStyle name="Procent 2" xfId="7" xr:uid="{00000000-0005-0000-0000-00000B000000}"/>
    <cellStyle name="Procent 2 2" xfId="11" xr:uid="{00000000-0005-0000-0000-00000E000000}"/>
    <cellStyle name="Tusental" xfId="8" builtinId="3"/>
    <cellStyle name="Tusental 2" xfId="12" xr:uid="{00000000-0005-0000-0000-00000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15"/>
  <sheetViews>
    <sheetView tabSelected="1" zoomScale="56" zoomScaleNormal="56" workbookViewId="0">
      <pane xSplit="2" ySplit="8" topLeftCell="C9" activePane="bottomRight" state="frozen"/>
      <selection pane="topRight" activeCell="B1" sqref="B1"/>
      <selection pane="bottomLeft" activeCell="A2" sqref="A2"/>
      <selection pane="bottomRight" activeCell="B159" sqref="B159"/>
    </sheetView>
  </sheetViews>
  <sheetFormatPr defaultRowHeight="12.5" outlineLevelRow="2"/>
  <cols>
    <col min="1" max="1" width="16.26953125" style="14" customWidth="1"/>
    <col min="2" max="2" width="75.1796875" customWidth="1"/>
    <col min="3" max="3" width="4.7265625" customWidth="1"/>
    <col min="4" max="4" width="20.81640625" customWidth="1"/>
    <col min="5" max="5" width="21.54296875" bestFit="1" customWidth="1"/>
    <col min="6" max="6" width="4.7265625" customWidth="1"/>
  </cols>
  <sheetData>
    <row r="2" spans="1:5" ht="20">
      <c r="A2" s="9"/>
      <c r="B2" s="3"/>
      <c r="C2" s="3"/>
      <c r="D2" s="3"/>
      <c r="E2" s="3"/>
    </row>
    <row r="3" spans="1:5" ht="20">
      <c r="A3" s="9" t="s">
        <v>409</v>
      </c>
      <c r="B3" s="149"/>
      <c r="C3" s="3"/>
      <c r="D3" s="3"/>
      <c r="E3" s="3"/>
    </row>
    <row r="4" spans="1:5" ht="13">
      <c r="A4" s="119" t="s">
        <v>0</v>
      </c>
      <c r="B4" s="4"/>
      <c r="C4" s="4"/>
    </row>
    <row r="5" spans="1:5" ht="13">
      <c r="A5" s="119" t="s">
        <v>1</v>
      </c>
      <c r="B5" s="4"/>
      <c r="C5" s="4"/>
    </row>
    <row r="6" spans="1:5" ht="18" customHeight="1">
      <c r="A6" s="6"/>
      <c r="B6" s="6"/>
      <c r="C6" s="6"/>
      <c r="D6" s="126"/>
      <c r="E6" s="126"/>
    </row>
    <row r="7" spans="1:5" ht="18" customHeight="1" thickBot="1">
      <c r="A7" s="6"/>
      <c r="B7" s="6"/>
      <c r="C7" s="6"/>
      <c r="D7" s="126"/>
      <c r="E7" s="126"/>
    </row>
    <row r="8" spans="1:5" s="35" customFormat="1">
      <c r="A8" s="111" t="s">
        <v>3</v>
      </c>
      <c r="B8" s="112" t="s">
        <v>4</v>
      </c>
      <c r="C8" s="136"/>
      <c r="D8" s="117" t="s">
        <v>407</v>
      </c>
      <c r="E8" s="117" t="s">
        <v>408</v>
      </c>
    </row>
    <row r="9" spans="1:5" ht="18">
      <c r="A9" s="10" t="s">
        <v>2</v>
      </c>
      <c r="B9" s="6"/>
      <c r="C9" s="6"/>
      <c r="D9" s="126"/>
      <c r="E9" s="126"/>
    </row>
    <row r="10" spans="1:5" outlineLevel="1">
      <c r="A10" s="113"/>
      <c r="B10" s="114" t="s">
        <v>5</v>
      </c>
      <c r="C10" s="114"/>
      <c r="D10" s="114"/>
      <c r="E10" s="114"/>
    </row>
    <row r="11" spans="1:5" ht="14.5" outlineLevel="1">
      <c r="A11" s="118">
        <v>101</v>
      </c>
      <c r="B11" s="153" t="s">
        <v>6</v>
      </c>
      <c r="C11" s="115"/>
      <c r="D11" s="148">
        <v>935</v>
      </c>
      <c r="E11" s="144">
        <v>970</v>
      </c>
    </row>
    <row r="12" spans="1:5" ht="14.5" outlineLevel="1">
      <c r="A12" s="118">
        <v>103</v>
      </c>
      <c r="B12" s="153" t="s">
        <v>7</v>
      </c>
      <c r="C12" s="115"/>
      <c r="D12" s="148">
        <v>405</v>
      </c>
      <c r="E12" s="144">
        <v>435</v>
      </c>
    </row>
    <row r="13" spans="1:5" ht="14.5" outlineLevel="1">
      <c r="A13" s="118">
        <v>107</v>
      </c>
      <c r="B13" s="153" t="s">
        <v>8</v>
      </c>
      <c r="C13" s="115"/>
      <c r="D13" s="148">
        <v>1155</v>
      </c>
      <c r="E13" s="144">
        <v>1225</v>
      </c>
    </row>
    <row r="14" spans="1:5" ht="14.5" outlineLevel="1">
      <c r="A14" s="118">
        <v>108</v>
      </c>
      <c r="B14" s="153" t="s">
        <v>9</v>
      </c>
      <c r="C14" s="115"/>
      <c r="D14" s="148">
        <v>1885</v>
      </c>
      <c r="E14" s="144">
        <v>1975</v>
      </c>
    </row>
    <row r="15" spans="1:5" ht="14.5" outlineLevel="1">
      <c r="A15" s="118">
        <v>111</v>
      </c>
      <c r="B15" s="153" t="s">
        <v>10</v>
      </c>
      <c r="C15" s="115"/>
      <c r="D15" s="148">
        <v>730</v>
      </c>
      <c r="E15" s="144">
        <v>770</v>
      </c>
    </row>
    <row r="16" spans="1:5" ht="14.5" outlineLevel="1">
      <c r="A16" s="118">
        <v>112</v>
      </c>
      <c r="B16" s="154" t="s">
        <v>11</v>
      </c>
      <c r="C16" s="138"/>
      <c r="D16" s="148">
        <v>955</v>
      </c>
      <c r="E16" s="144">
        <v>1010</v>
      </c>
    </row>
    <row r="17" spans="1:5" ht="14.5" outlineLevel="1">
      <c r="A17" s="118">
        <v>113</v>
      </c>
      <c r="B17" s="153" t="s">
        <v>12</v>
      </c>
      <c r="C17" s="115"/>
      <c r="D17" s="148">
        <v>400</v>
      </c>
      <c r="E17" s="144">
        <v>430</v>
      </c>
    </row>
    <row r="18" spans="1:5" ht="14.5" outlineLevel="1">
      <c r="A18" s="118">
        <v>114</v>
      </c>
      <c r="B18" s="153" t="s">
        <v>13</v>
      </c>
      <c r="C18" s="115"/>
      <c r="D18" s="148">
        <v>585</v>
      </c>
      <c r="E18" s="144">
        <v>620</v>
      </c>
    </row>
    <row r="19" spans="1:5" ht="14.5" outlineLevel="1">
      <c r="A19" s="118">
        <v>121</v>
      </c>
      <c r="B19" s="153" t="s">
        <v>14</v>
      </c>
      <c r="C19" s="115"/>
      <c r="D19" s="148">
        <v>60</v>
      </c>
      <c r="E19" s="144">
        <v>70</v>
      </c>
    </row>
    <row r="20" spans="1:5" ht="14.5" outlineLevel="1">
      <c r="A20" s="118">
        <v>123</v>
      </c>
      <c r="B20" s="153" t="s">
        <v>15</v>
      </c>
      <c r="C20" s="115"/>
      <c r="D20" s="148">
        <v>885</v>
      </c>
      <c r="E20" s="144">
        <v>1035</v>
      </c>
    </row>
    <row r="21" spans="1:5" ht="14.5" outlineLevel="1">
      <c r="A21" s="118">
        <v>124</v>
      </c>
      <c r="B21" s="153" t="s">
        <v>16</v>
      </c>
      <c r="C21" s="115"/>
      <c r="D21" s="148">
        <v>575</v>
      </c>
      <c r="E21" s="144">
        <v>700</v>
      </c>
    </row>
    <row r="22" spans="1:5" ht="14.5" outlineLevel="1">
      <c r="A22" s="118">
        <v>125</v>
      </c>
      <c r="B22" s="153" t="s">
        <v>17</v>
      </c>
      <c r="C22" s="115"/>
      <c r="D22" s="148">
        <v>560</v>
      </c>
      <c r="E22" s="144">
        <v>660</v>
      </c>
    </row>
    <row r="23" spans="1:5" ht="14.5" outlineLevel="1">
      <c r="A23" s="118">
        <v>126</v>
      </c>
      <c r="B23" s="153" t="s">
        <v>18</v>
      </c>
      <c r="C23" s="115"/>
      <c r="D23" s="148">
        <v>1080</v>
      </c>
      <c r="E23" s="144">
        <v>1280</v>
      </c>
    </row>
    <row r="24" spans="1:5" ht="14.5" outlineLevel="1">
      <c r="A24" s="118">
        <v>127</v>
      </c>
      <c r="B24" s="153" t="s">
        <v>19</v>
      </c>
      <c r="C24" s="115"/>
      <c r="D24" s="148">
        <v>210</v>
      </c>
      <c r="E24" s="144">
        <v>210</v>
      </c>
    </row>
    <row r="25" spans="1:5" ht="14.5" outlineLevel="1">
      <c r="A25" s="118">
        <v>128</v>
      </c>
      <c r="B25" s="153" t="s">
        <v>20</v>
      </c>
      <c r="C25" s="115"/>
      <c r="D25" s="148">
        <v>365</v>
      </c>
      <c r="E25" s="144">
        <v>365</v>
      </c>
    </row>
    <row r="26" spans="1:5" ht="14.5" outlineLevel="1">
      <c r="A26" s="118">
        <v>131</v>
      </c>
      <c r="B26" s="153" t="s">
        <v>21</v>
      </c>
      <c r="C26" s="115"/>
      <c r="D26" s="148">
        <v>1080</v>
      </c>
      <c r="E26" s="144">
        <v>1080</v>
      </c>
    </row>
    <row r="27" spans="1:5" ht="14.5" outlineLevel="1">
      <c r="A27" s="118">
        <v>132</v>
      </c>
      <c r="B27" s="153" t="s">
        <v>22</v>
      </c>
      <c r="C27" s="115"/>
      <c r="D27" s="148">
        <v>1390</v>
      </c>
      <c r="E27" s="144">
        <v>1390</v>
      </c>
    </row>
    <row r="28" spans="1:5" ht="14.5" outlineLevel="1">
      <c r="A28" s="118">
        <v>133</v>
      </c>
      <c r="B28" s="153" t="s">
        <v>23</v>
      </c>
      <c r="C28" s="115"/>
      <c r="D28" s="148">
        <v>1705</v>
      </c>
      <c r="E28" s="144">
        <v>1705</v>
      </c>
    </row>
    <row r="29" spans="1:5" ht="14.5" outlineLevel="1">
      <c r="A29" s="118">
        <v>134</v>
      </c>
      <c r="B29" s="153" t="s">
        <v>24</v>
      </c>
      <c r="C29" s="115"/>
      <c r="D29" s="148">
        <v>2020</v>
      </c>
      <c r="E29" s="144">
        <v>2020</v>
      </c>
    </row>
    <row r="30" spans="1:5" ht="14.5" outlineLevel="1">
      <c r="A30" s="118">
        <v>141</v>
      </c>
      <c r="B30" s="154" t="s">
        <v>25</v>
      </c>
      <c r="C30" s="138"/>
      <c r="D30" s="148">
        <v>640</v>
      </c>
      <c r="E30" s="144">
        <v>700</v>
      </c>
    </row>
    <row r="31" spans="1:5" ht="14.5" outlineLevel="1">
      <c r="A31" s="118">
        <v>142</v>
      </c>
      <c r="B31" s="153" t="s">
        <v>26</v>
      </c>
      <c r="C31" s="115"/>
      <c r="D31" s="148">
        <v>460</v>
      </c>
      <c r="E31" s="144">
        <v>700</v>
      </c>
    </row>
    <row r="32" spans="1:5" ht="14.5" outlineLevel="1">
      <c r="A32" s="118">
        <v>161</v>
      </c>
      <c r="B32" s="153" t="s">
        <v>27</v>
      </c>
      <c r="C32" s="115"/>
      <c r="D32" s="148">
        <v>695</v>
      </c>
      <c r="E32" s="144">
        <v>735</v>
      </c>
    </row>
    <row r="33" spans="1:5" ht="14.5" outlineLevel="1">
      <c r="A33" s="118">
        <v>162</v>
      </c>
      <c r="B33" s="153" t="s">
        <v>28</v>
      </c>
      <c r="C33" s="115"/>
      <c r="D33" s="148">
        <v>415</v>
      </c>
      <c r="E33" s="144">
        <v>450</v>
      </c>
    </row>
    <row r="34" spans="1:5" ht="14.5" outlineLevel="1">
      <c r="A34" s="118">
        <v>163</v>
      </c>
      <c r="B34" s="153" t="s">
        <v>29</v>
      </c>
      <c r="C34" s="115"/>
      <c r="D34" s="148">
        <v>1145</v>
      </c>
      <c r="E34" s="144">
        <v>1305</v>
      </c>
    </row>
    <row r="35" spans="1:5" ht="14.5" outlineLevel="1">
      <c r="A35" s="118">
        <v>164</v>
      </c>
      <c r="B35" s="153" t="s">
        <v>30</v>
      </c>
      <c r="C35" s="115"/>
      <c r="D35" s="148">
        <v>700</v>
      </c>
      <c r="E35" s="144">
        <v>730</v>
      </c>
    </row>
    <row r="36" spans="1:5" ht="18">
      <c r="A36" s="15" t="s">
        <v>31</v>
      </c>
      <c r="B36" s="16"/>
      <c r="C36" s="134"/>
      <c r="D36" s="126"/>
      <c r="E36" s="126"/>
    </row>
    <row r="37" spans="1:5" ht="14.5" outlineLevel="1">
      <c r="A37" s="118">
        <v>201</v>
      </c>
      <c r="B37" s="115" t="s">
        <v>32</v>
      </c>
      <c r="C37" s="115"/>
      <c r="D37" s="148">
        <v>475</v>
      </c>
      <c r="E37" s="144">
        <v>545</v>
      </c>
    </row>
    <row r="38" spans="1:5" ht="14.5" outlineLevel="1">
      <c r="A38" s="118">
        <v>204</v>
      </c>
      <c r="B38" s="115" t="s">
        <v>33</v>
      </c>
      <c r="C38" s="115"/>
      <c r="D38" s="148">
        <v>885</v>
      </c>
      <c r="E38" s="144">
        <v>930</v>
      </c>
    </row>
    <row r="39" spans="1:5" ht="14.5" outlineLevel="1">
      <c r="A39" s="118">
        <v>205</v>
      </c>
      <c r="B39" s="115" t="s">
        <v>416</v>
      </c>
      <c r="C39" s="115"/>
      <c r="D39" s="148">
        <v>195</v>
      </c>
      <c r="E39" s="144">
        <v>205</v>
      </c>
    </row>
    <row r="40" spans="1:5" ht="14.5" outlineLevel="1">
      <c r="A40" s="118">
        <v>206</v>
      </c>
      <c r="B40" s="115" t="s">
        <v>417</v>
      </c>
      <c r="C40" s="115"/>
      <c r="D40" s="148">
        <v>390</v>
      </c>
      <c r="E40" s="144">
        <v>400</v>
      </c>
    </row>
    <row r="41" spans="1:5" ht="14.5" outlineLevel="1">
      <c r="A41" s="118">
        <v>207</v>
      </c>
      <c r="B41" s="115" t="s">
        <v>36</v>
      </c>
      <c r="C41" s="115"/>
      <c r="D41" s="148">
        <v>310</v>
      </c>
      <c r="E41" s="144">
        <v>315</v>
      </c>
    </row>
    <row r="42" spans="1:5" ht="14.5" outlineLevel="1">
      <c r="A42" s="118">
        <v>208</v>
      </c>
      <c r="B42" s="115" t="s">
        <v>37</v>
      </c>
      <c r="C42" s="115"/>
      <c r="D42" s="148">
        <v>590</v>
      </c>
      <c r="E42" s="144">
        <v>600</v>
      </c>
    </row>
    <row r="43" spans="1:5" ht="14.5" outlineLevel="1">
      <c r="A43" s="118">
        <v>209</v>
      </c>
      <c r="B43" s="115" t="s">
        <v>38</v>
      </c>
      <c r="C43" s="115"/>
      <c r="D43" s="148">
        <v>915</v>
      </c>
      <c r="E43" s="144">
        <v>930</v>
      </c>
    </row>
    <row r="44" spans="1:5" ht="14.5" outlineLevel="1">
      <c r="A44" s="152">
        <v>213</v>
      </c>
      <c r="B44" s="115" t="s">
        <v>418</v>
      </c>
      <c r="C44" s="150"/>
      <c r="D44" s="148">
        <v>1200</v>
      </c>
      <c r="E44" s="144">
        <v>1230</v>
      </c>
    </row>
    <row r="45" spans="1:5" ht="14.5" outlineLevel="1">
      <c r="A45" s="152">
        <v>214</v>
      </c>
      <c r="B45" s="115" t="s">
        <v>419</v>
      </c>
      <c r="C45" s="150"/>
      <c r="D45" s="148">
        <v>555</v>
      </c>
      <c r="E45" s="144">
        <v>575</v>
      </c>
    </row>
    <row r="46" spans="1:5" ht="18">
      <c r="A46" s="15" t="s">
        <v>39</v>
      </c>
      <c r="B46" s="16"/>
      <c r="C46" s="134"/>
      <c r="D46" s="126"/>
      <c r="E46" s="126"/>
    </row>
    <row r="47" spans="1:5" ht="14.5" outlineLevel="1">
      <c r="A47" s="118">
        <v>301</v>
      </c>
      <c r="B47" s="115" t="s">
        <v>40</v>
      </c>
      <c r="C47" s="115"/>
      <c r="D47" s="148">
        <v>445</v>
      </c>
      <c r="E47" s="144">
        <v>475</v>
      </c>
    </row>
    <row r="48" spans="1:5" ht="14.5" outlineLevel="1">
      <c r="A48" s="118">
        <v>302</v>
      </c>
      <c r="B48" s="115" t="s">
        <v>41</v>
      </c>
      <c r="C48" s="115"/>
      <c r="D48" s="148">
        <v>830</v>
      </c>
      <c r="E48" s="144">
        <v>870</v>
      </c>
    </row>
    <row r="49" spans="1:6" ht="14.5" outlineLevel="1">
      <c r="A49" s="118">
        <v>303</v>
      </c>
      <c r="B49" s="115" t="s">
        <v>42</v>
      </c>
      <c r="C49" s="115"/>
      <c r="D49" s="148">
        <v>1230</v>
      </c>
      <c r="E49" s="144">
        <v>1245</v>
      </c>
    </row>
    <row r="50" spans="1:6" ht="14.5" outlineLevel="1">
      <c r="A50" s="118">
        <v>304</v>
      </c>
      <c r="B50" s="115" t="s">
        <v>43</v>
      </c>
      <c r="C50" s="115"/>
      <c r="D50" s="148">
        <v>1840</v>
      </c>
      <c r="E50" s="144">
        <v>1890</v>
      </c>
    </row>
    <row r="51" spans="1:6" ht="14.5" outlineLevel="1">
      <c r="A51" s="118">
        <v>311</v>
      </c>
      <c r="B51" s="115" t="s">
        <v>44</v>
      </c>
      <c r="C51" s="115"/>
      <c r="D51" s="148">
        <v>475</v>
      </c>
      <c r="E51" s="144">
        <v>560</v>
      </c>
    </row>
    <row r="52" spans="1:6" ht="14.5" outlineLevel="1">
      <c r="A52" s="118">
        <v>312</v>
      </c>
      <c r="B52" s="115" t="s">
        <v>45</v>
      </c>
      <c r="C52" s="115"/>
      <c r="D52" s="148">
        <v>190</v>
      </c>
      <c r="E52" s="144">
        <v>240</v>
      </c>
      <c r="F52" s="35"/>
    </row>
    <row r="53" spans="1:6" ht="14.5" outlineLevel="1">
      <c r="A53" s="118">
        <v>313</v>
      </c>
      <c r="B53" s="115" t="s">
        <v>420</v>
      </c>
      <c r="C53" s="115"/>
      <c r="D53" s="148">
        <v>1200</v>
      </c>
      <c r="E53" s="144">
        <v>1230</v>
      </c>
    </row>
    <row r="54" spans="1:6" ht="14.5" outlineLevel="1">
      <c r="A54" s="118">
        <v>314</v>
      </c>
      <c r="B54" s="115" t="s">
        <v>421</v>
      </c>
      <c r="C54" s="115"/>
      <c r="D54" s="148">
        <v>555</v>
      </c>
      <c r="E54" s="144">
        <v>575</v>
      </c>
    </row>
    <row r="55" spans="1:6" ht="14.5" outlineLevel="1">
      <c r="A55" s="118">
        <v>321</v>
      </c>
      <c r="B55" s="115" t="s">
        <v>48</v>
      </c>
      <c r="C55" s="115"/>
      <c r="D55" s="148">
        <v>480</v>
      </c>
      <c r="E55" s="144">
        <v>570</v>
      </c>
    </row>
    <row r="56" spans="1:6" ht="14.5" outlineLevel="1">
      <c r="A56" s="118">
        <v>322</v>
      </c>
      <c r="B56" s="115" t="s">
        <v>49</v>
      </c>
      <c r="C56" s="115"/>
      <c r="D56" s="148">
        <v>1225</v>
      </c>
      <c r="E56" s="144">
        <v>1275</v>
      </c>
    </row>
    <row r="57" spans="1:6" ht="14.5" outlineLevel="1">
      <c r="A57" s="118">
        <v>341</v>
      </c>
      <c r="B57" s="115" t="s">
        <v>50</v>
      </c>
      <c r="C57" s="115"/>
      <c r="D57" s="148">
        <v>590</v>
      </c>
      <c r="E57" s="144">
        <v>645</v>
      </c>
    </row>
    <row r="58" spans="1:6" ht="14.5" outlineLevel="1">
      <c r="A58" s="118">
        <v>342</v>
      </c>
      <c r="B58" s="115" t="s">
        <v>51</v>
      </c>
      <c r="C58" s="115"/>
      <c r="D58" s="148">
        <v>1150</v>
      </c>
      <c r="E58" s="144">
        <v>1165</v>
      </c>
    </row>
    <row r="59" spans="1:6" ht="14.5" outlineLevel="1">
      <c r="A59" s="118">
        <v>343</v>
      </c>
      <c r="B59" s="115" t="s">
        <v>52</v>
      </c>
      <c r="C59" s="115"/>
      <c r="D59" s="148">
        <v>1735</v>
      </c>
      <c r="E59" s="144">
        <v>1755</v>
      </c>
    </row>
    <row r="60" spans="1:6" ht="14.5" outlineLevel="1">
      <c r="A60" s="118">
        <v>362</v>
      </c>
      <c r="B60" s="115" t="s">
        <v>53</v>
      </c>
      <c r="C60" s="115"/>
      <c r="D60" s="148">
        <v>900</v>
      </c>
      <c r="E60" s="144">
        <v>1005</v>
      </c>
    </row>
    <row r="61" spans="1:6" ht="18">
      <c r="A61" s="116" t="s">
        <v>54</v>
      </c>
      <c r="B61" s="116"/>
      <c r="C61" s="6"/>
      <c r="D61" s="126"/>
      <c r="E61" s="126"/>
    </row>
    <row r="62" spans="1:6" ht="14.5" outlineLevel="1">
      <c r="A62" s="118">
        <v>401</v>
      </c>
      <c r="B62" s="138" t="s">
        <v>422</v>
      </c>
      <c r="C62" s="115"/>
      <c r="D62" s="148">
        <v>1160</v>
      </c>
      <c r="E62" s="144">
        <v>1235</v>
      </c>
    </row>
    <row r="63" spans="1:6" ht="14.5" outlineLevel="1">
      <c r="A63" s="118">
        <v>402</v>
      </c>
      <c r="B63" s="138" t="s">
        <v>423</v>
      </c>
      <c r="C63" s="115"/>
      <c r="D63" s="148">
        <v>1655</v>
      </c>
      <c r="E63" s="144">
        <v>2020</v>
      </c>
    </row>
    <row r="64" spans="1:6" ht="14.5" outlineLevel="1">
      <c r="A64" s="118">
        <v>403</v>
      </c>
      <c r="B64" s="138" t="s">
        <v>424</v>
      </c>
      <c r="C64" s="115"/>
      <c r="D64" s="148">
        <v>460</v>
      </c>
      <c r="E64" s="144">
        <v>495</v>
      </c>
    </row>
    <row r="65" spans="1:6" ht="14.5" outlineLevel="1">
      <c r="A65" s="118">
        <v>404</v>
      </c>
      <c r="B65" s="138" t="s">
        <v>57</v>
      </c>
      <c r="C65" s="115"/>
      <c r="D65" s="148">
        <v>3415</v>
      </c>
      <c r="E65" s="144">
        <v>3790</v>
      </c>
      <c r="F65" s="35"/>
    </row>
    <row r="66" spans="1:6" ht="14.5" outlineLevel="1">
      <c r="A66" s="118">
        <v>405</v>
      </c>
      <c r="B66" s="138" t="s">
        <v>58</v>
      </c>
      <c r="C66" s="115"/>
      <c r="D66" s="148">
        <v>4555</v>
      </c>
      <c r="E66" s="144">
        <v>5255</v>
      </c>
      <c r="F66" s="35"/>
    </row>
    <row r="67" spans="1:6" ht="14.5" outlineLevel="1">
      <c r="A67" s="118">
        <v>406</v>
      </c>
      <c r="B67" s="138" t="s">
        <v>425</v>
      </c>
      <c r="C67" s="115"/>
      <c r="D67" s="148">
        <v>1160</v>
      </c>
      <c r="E67" s="144">
        <v>1495</v>
      </c>
      <c r="F67" s="35"/>
    </row>
    <row r="68" spans="1:6" ht="14.5" outlineLevel="1">
      <c r="A68" s="118">
        <v>407</v>
      </c>
      <c r="B68" s="138" t="s">
        <v>60</v>
      </c>
      <c r="C68" s="115"/>
      <c r="D68" s="148">
        <v>2250</v>
      </c>
      <c r="E68" s="144">
        <v>2305</v>
      </c>
    </row>
    <row r="69" spans="1:6" ht="14.5" outlineLevel="1">
      <c r="A69" s="118">
        <v>408</v>
      </c>
      <c r="B69" s="138" t="s">
        <v>61</v>
      </c>
      <c r="C69" s="115"/>
      <c r="D69" s="148">
        <v>4550</v>
      </c>
      <c r="E69" s="144">
        <v>4570</v>
      </c>
    </row>
    <row r="70" spans="1:6" ht="14.5" outlineLevel="1">
      <c r="A70" s="118">
        <v>409</v>
      </c>
      <c r="B70" s="138" t="s">
        <v>62</v>
      </c>
      <c r="C70" s="115"/>
      <c r="D70" s="148">
        <v>1670</v>
      </c>
      <c r="E70" s="144">
        <v>1680</v>
      </c>
      <c r="F70" s="35"/>
    </row>
    <row r="71" spans="1:6" ht="14.5" outlineLevel="1">
      <c r="A71" s="118">
        <v>410</v>
      </c>
      <c r="B71" s="138" t="s">
        <v>426</v>
      </c>
      <c r="C71" s="115"/>
      <c r="D71" s="148">
        <v>905</v>
      </c>
      <c r="E71" s="144">
        <v>965</v>
      </c>
      <c r="F71" s="35"/>
    </row>
    <row r="72" spans="1:6" ht="14.5" outlineLevel="1">
      <c r="A72" s="118">
        <v>420</v>
      </c>
      <c r="B72" s="138" t="s">
        <v>63</v>
      </c>
      <c r="C72" s="115"/>
      <c r="D72" s="148">
        <v>3060</v>
      </c>
      <c r="E72" s="144">
        <v>4220</v>
      </c>
    </row>
    <row r="73" spans="1:6" ht="14.5" outlineLevel="1">
      <c r="A73" s="118" t="s">
        <v>64</v>
      </c>
      <c r="B73" s="138" t="s">
        <v>65</v>
      </c>
      <c r="C73" s="115"/>
      <c r="D73" s="148">
        <v>3060</v>
      </c>
      <c r="E73" s="144" t="s">
        <v>410</v>
      </c>
    </row>
    <row r="74" spans="1:6" ht="14.5" outlineLevel="1">
      <c r="A74" s="118">
        <v>421</v>
      </c>
      <c r="B74" s="138" t="s">
        <v>66</v>
      </c>
      <c r="C74" s="115"/>
      <c r="D74" s="148">
        <v>3430</v>
      </c>
      <c r="E74" s="144">
        <v>4870</v>
      </c>
    </row>
    <row r="75" spans="1:6" ht="14.5" outlineLevel="1">
      <c r="A75" s="118">
        <v>422</v>
      </c>
      <c r="B75" s="138" t="s">
        <v>67</v>
      </c>
      <c r="C75" s="115"/>
      <c r="D75" s="148">
        <v>1645</v>
      </c>
      <c r="E75" s="144">
        <v>1870</v>
      </c>
    </row>
    <row r="76" spans="1:6" ht="14.5" outlineLevel="1">
      <c r="A76" s="118">
        <v>423</v>
      </c>
      <c r="B76" s="138" t="s">
        <v>68</v>
      </c>
      <c r="C76" s="115"/>
      <c r="D76" s="148">
        <v>4995</v>
      </c>
      <c r="E76" s="144">
        <v>6125</v>
      </c>
    </row>
    <row r="77" spans="1:6" ht="14.5" outlineLevel="1">
      <c r="A77" s="118">
        <v>424</v>
      </c>
      <c r="B77" s="138" t="s">
        <v>69</v>
      </c>
      <c r="C77" s="115"/>
      <c r="D77" s="148">
        <v>1845</v>
      </c>
      <c r="E77" s="144">
        <v>2080</v>
      </c>
      <c r="F77" s="35"/>
    </row>
    <row r="78" spans="1:6" ht="14.5" outlineLevel="1">
      <c r="A78" s="118">
        <v>425</v>
      </c>
      <c r="B78" s="138" t="s">
        <v>70</v>
      </c>
      <c r="C78" s="115"/>
      <c r="D78" s="148">
        <v>6910</v>
      </c>
      <c r="E78" s="144">
        <v>8775</v>
      </c>
    </row>
    <row r="79" spans="1:6" ht="14.5" outlineLevel="1">
      <c r="A79" s="118">
        <v>426</v>
      </c>
      <c r="B79" s="138" t="s">
        <v>71</v>
      </c>
      <c r="C79" s="115"/>
      <c r="D79" s="148">
        <v>2465</v>
      </c>
      <c r="E79" s="144">
        <v>2760</v>
      </c>
      <c r="F79" s="35"/>
    </row>
    <row r="80" spans="1:6" ht="14.5" outlineLevel="1">
      <c r="A80" s="118">
        <v>427</v>
      </c>
      <c r="B80" s="138" t="s">
        <v>427</v>
      </c>
      <c r="C80" s="115"/>
      <c r="D80" s="148">
        <v>4350</v>
      </c>
      <c r="E80" s="144">
        <v>4480</v>
      </c>
      <c r="F80" s="35"/>
    </row>
    <row r="81" spans="1:6" ht="14.5" outlineLevel="1">
      <c r="A81" s="118">
        <v>428</v>
      </c>
      <c r="B81" s="138" t="s">
        <v>73</v>
      </c>
      <c r="C81" s="115"/>
      <c r="D81" s="148">
        <v>5250</v>
      </c>
      <c r="E81" s="144">
        <v>5475</v>
      </c>
    </row>
    <row r="82" spans="1:6" s="35" customFormat="1" ht="14.5" outlineLevel="1">
      <c r="A82" s="118">
        <v>429</v>
      </c>
      <c r="B82" s="138" t="s">
        <v>74</v>
      </c>
      <c r="C82" s="115"/>
      <c r="D82" s="148">
        <v>4290</v>
      </c>
      <c r="E82" s="144">
        <v>4770</v>
      </c>
      <c r="F82"/>
    </row>
    <row r="83" spans="1:6" s="35" customFormat="1" ht="14.5" outlineLevel="1">
      <c r="A83" s="118">
        <v>430</v>
      </c>
      <c r="B83" s="138" t="s">
        <v>428</v>
      </c>
      <c r="C83" s="115"/>
      <c r="D83" s="148">
        <v>1655</v>
      </c>
      <c r="E83" s="144">
        <v>1675</v>
      </c>
      <c r="F83"/>
    </row>
    <row r="84" spans="1:6" ht="14.5" outlineLevel="1">
      <c r="A84" s="118">
        <v>431</v>
      </c>
      <c r="B84" s="138" t="s">
        <v>75</v>
      </c>
      <c r="C84" s="115"/>
      <c r="D84" s="148">
        <v>2760</v>
      </c>
      <c r="E84" s="144">
        <v>2795</v>
      </c>
    </row>
    <row r="85" spans="1:6" ht="14.5" outlineLevel="1">
      <c r="A85" s="118">
        <v>432</v>
      </c>
      <c r="B85" s="138" t="s">
        <v>76</v>
      </c>
      <c r="C85" s="115"/>
      <c r="D85" s="148">
        <v>2055</v>
      </c>
      <c r="E85" s="144">
        <v>2075</v>
      </c>
    </row>
    <row r="86" spans="1:6" ht="14.5" outlineLevel="1">
      <c r="A86" s="137">
        <v>433</v>
      </c>
      <c r="B86" s="138" t="s">
        <v>429</v>
      </c>
      <c r="C86" s="115"/>
      <c r="D86" s="148">
        <v>1135</v>
      </c>
      <c r="E86" s="144">
        <v>1135</v>
      </c>
    </row>
    <row r="87" spans="1:6" ht="14.5" outlineLevel="1">
      <c r="A87" s="118">
        <v>436</v>
      </c>
      <c r="B87" s="138" t="s">
        <v>77</v>
      </c>
      <c r="C87" s="115"/>
      <c r="D87" s="148">
        <v>800</v>
      </c>
      <c r="E87" s="144">
        <v>860</v>
      </c>
    </row>
    <row r="88" spans="1:6" s="35" customFormat="1" ht="21" customHeight="1" outlineLevel="1">
      <c r="A88" s="118">
        <v>446</v>
      </c>
      <c r="B88" s="138" t="s">
        <v>79</v>
      </c>
      <c r="C88" s="115"/>
      <c r="D88" s="148">
        <v>1975</v>
      </c>
      <c r="E88" s="144">
        <v>1995</v>
      </c>
      <c r="F88"/>
    </row>
    <row r="89" spans="1:6" ht="14.5" outlineLevel="1">
      <c r="A89" s="118">
        <v>447</v>
      </c>
      <c r="B89" s="138" t="s">
        <v>80</v>
      </c>
      <c r="C89" s="115"/>
      <c r="D89" s="148">
        <v>1335</v>
      </c>
      <c r="E89" s="144">
        <v>1350</v>
      </c>
    </row>
    <row r="90" spans="1:6" ht="14.5" outlineLevel="1">
      <c r="A90" s="118">
        <v>448</v>
      </c>
      <c r="B90" s="138" t="s">
        <v>81</v>
      </c>
      <c r="C90" s="115"/>
      <c r="D90" s="148">
        <v>815</v>
      </c>
      <c r="E90" s="144">
        <v>830</v>
      </c>
    </row>
    <row r="91" spans="1:6" ht="14.5" outlineLevel="1">
      <c r="A91" s="118">
        <v>451</v>
      </c>
      <c r="B91" s="138" t="s">
        <v>82</v>
      </c>
      <c r="C91" s="115"/>
      <c r="D91" s="148">
        <v>3555</v>
      </c>
      <c r="E91" s="144">
        <v>3570</v>
      </c>
    </row>
    <row r="92" spans="1:6" ht="14.5" outlineLevel="1">
      <c r="A92" s="118">
        <v>452</v>
      </c>
      <c r="B92" s="138" t="s">
        <v>83</v>
      </c>
      <c r="C92" s="115"/>
      <c r="D92" s="148">
        <v>4915</v>
      </c>
      <c r="E92" s="144">
        <v>4940</v>
      </c>
    </row>
    <row r="93" spans="1:6" s="35" customFormat="1" ht="14.5" outlineLevel="1">
      <c r="A93" s="118">
        <v>453</v>
      </c>
      <c r="B93" s="138" t="s">
        <v>84</v>
      </c>
      <c r="C93" s="115"/>
      <c r="D93" s="148">
        <v>3745</v>
      </c>
      <c r="E93" s="144">
        <v>3765</v>
      </c>
      <c r="F93"/>
    </row>
    <row r="94" spans="1:6" s="35" customFormat="1" ht="14.5" outlineLevel="1">
      <c r="A94" s="118">
        <v>454</v>
      </c>
      <c r="B94" s="138" t="s">
        <v>85</v>
      </c>
      <c r="C94" s="115"/>
      <c r="D94" s="148">
        <v>4915</v>
      </c>
      <c r="E94" s="144">
        <v>4940</v>
      </c>
      <c r="F94"/>
    </row>
    <row r="95" spans="1:6" ht="14.5" outlineLevel="1">
      <c r="A95" s="118">
        <v>480</v>
      </c>
      <c r="B95" s="138" t="s">
        <v>86</v>
      </c>
      <c r="C95" s="138"/>
      <c r="D95" s="148">
        <v>355</v>
      </c>
      <c r="E95" s="144">
        <v>375</v>
      </c>
    </row>
    <row r="96" spans="1:6" ht="18">
      <c r="A96" s="15" t="s">
        <v>87</v>
      </c>
      <c r="B96" s="16"/>
      <c r="C96" s="6"/>
      <c r="D96" s="126"/>
      <c r="E96" s="126"/>
    </row>
    <row r="97" spans="1:5" ht="14.5" outlineLevel="1">
      <c r="A97" s="118">
        <v>501</v>
      </c>
      <c r="B97" s="138" t="s">
        <v>88</v>
      </c>
      <c r="C97" s="138"/>
      <c r="D97" s="148">
        <v>3710</v>
      </c>
      <c r="E97" s="144">
        <v>4270</v>
      </c>
    </row>
    <row r="98" spans="1:5" ht="14.5" outlineLevel="1">
      <c r="A98" s="118">
        <v>502</v>
      </c>
      <c r="B98" s="138" t="s">
        <v>89</v>
      </c>
      <c r="C98" s="138"/>
      <c r="D98" s="148">
        <v>4475</v>
      </c>
      <c r="E98" s="144">
        <v>4730</v>
      </c>
    </row>
    <row r="99" spans="1:5" ht="14.5" outlineLevel="1">
      <c r="A99" s="118">
        <v>503</v>
      </c>
      <c r="B99" s="138" t="s">
        <v>90</v>
      </c>
      <c r="C99" s="138"/>
      <c r="D99" s="148">
        <v>5615</v>
      </c>
      <c r="E99" s="144">
        <v>6205</v>
      </c>
    </row>
    <row r="100" spans="1:5" ht="14.5" outlineLevel="1">
      <c r="A100" s="118">
        <v>504</v>
      </c>
      <c r="B100" s="138" t="s">
        <v>91</v>
      </c>
      <c r="C100" s="138"/>
      <c r="D100" s="148">
        <v>6120</v>
      </c>
      <c r="E100" s="144">
        <v>6780</v>
      </c>
    </row>
    <row r="101" spans="1:5" ht="14.5" outlineLevel="1">
      <c r="A101" s="118">
        <v>520</v>
      </c>
      <c r="B101" s="138" t="s">
        <v>92</v>
      </c>
      <c r="C101" s="138"/>
      <c r="D101" s="148">
        <v>990</v>
      </c>
      <c r="E101" s="144">
        <v>1005</v>
      </c>
    </row>
    <row r="102" spans="1:5" ht="14.5" outlineLevel="1">
      <c r="A102" s="118">
        <v>521</v>
      </c>
      <c r="B102" s="138" t="s">
        <v>93</v>
      </c>
      <c r="C102" s="138"/>
      <c r="D102" s="148">
        <v>875</v>
      </c>
      <c r="E102" s="144">
        <v>890</v>
      </c>
    </row>
    <row r="103" spans="1:5" ht="14.5" outlineLevel="1">
      <c r="A103" s="118">
        <v>522</v>
      </c>
      <c r="B103" s="138" t="s">
        <v>94</v>
      </c>
      <c r="C103" s="138"/>
      <c r="D103" s="148">
        <v>880</v>
      </c>
      <c r="E103" s="144">
        <v>970</v>
      </c>
    </row>
    <row r="104" spans="1:5" ht="14.5" outlineLevel="1">
      <c r="A104" s="118">
        <v>523</v>
      </c>
      <c r="B104" s="138" t="s">
        <v>95</v>
      </c>
      <c r="C104" s="138"/>
      <c r="D104" s="148">
        <v>1280</v>
      </c>
      <c r="E104" s="144">
        <v>1375</v>
      </c>
    </row>
    <row r="105" spans="1:5" ht="14.5" outlineLevel="1">
      <c r="A105" s="118">
        <v>541</v>
      </c>
      <c r="B105" s="138" t="s">
        <v>96</v>
      </c>
      <c r="C105" s="138"/>
      <c r="D105" s="148">
        <v>4000</v>
      </c>
      <c r="E105" s="144">
        <v>4135</v>
      </c>
    </row>
    <row r="106" spans="1:5" ht="14.5" outlineLevel="1">
      <c r="A106" s="118">
        <v>542</v>
      </c>
      <c r="B106" s="138" t="s">
        <v>97</v>
      </c>
      <c r="C106" s="138"/>
      <c r="D106" s="148">
        <v>1125</v>
      </c>
      <c r="E106" s="144">
        <v>1155</v>
      </c>
    </row>
    <row r="107" spans="1:5" ht="18">
      <c r="A107" s="116" t="s">
        <v>98</v>
      </c>
      <c r="B107" s="116"/>
      <c r="C107" s="6"/>
      <c r="D107" s="126"/>
      <c r="E107" s="126"/>
    </row>
    <row r="108" spans="1:5" ht="14.5" outlineLevel="1">
      <c r="A108" s="118">
        <v>601</v>
      </c>
      <c r="B108" s="138" t="s">
        <v>99</v>
      </c>
      <c r="C108" s="138"/>
      <c r="D108" s="148">
        <v>3825</v>
      </c>
      <c r="E108" s="144">
        <v>4025</v>
      </c>
    </row>
    <row r="109" spans="1:5" ht="14.5" outlineLevel="1">
      <c r="A109" s="118">
        <v>602</v>
      </c>
      <c r="B109" s="138" t="s">
        <v>100</v>
      </c>
      <c r="C109" s="138"/>
      <c r="D109" s="148">
        <v>3825</v>
      </c>
      <c r="E109" s="144">
        <v>4025</v>
      </c>
    </row>
    <row r="110" spans="1:5" ht="14.5" outlineLevel="1">
      <c r="A110" s="118">
        <v>603</v>
      </c>
      <c r="B110" s="138" t="s">
        <v>101</v>
      </c>
      <c r="C110" s="138"/>
      <c r="D110" s="148">
        <v>6085</v>
      </c>
      <c r="E110" s="144">
        <v>6235</v>
      </c>
    </row>
    <row r="111" spans="1:5" ht="14.5" outlineLevel="1">
      <c r="A111" s="118">
        <v>604</v>
      </c>
      <c r="B111" s="138" t="s">
        <v>102</v>
      </c>
      <c r="C111" s="138"/>
      <c r="D111" s="148">
        <v>2295</v>
      </c>
      <c r="E111" s="144">
        <v>2730</v>
      </c>
    </row>
    <row r="112" spans="1:5" ht="14.5" outlineLevel="1">
      <c r="A112" s="118" t="s">
        <v>103</v>
      </c>
      <c r="B112" s="138" t="s">
        <v>430</v>
      </c>
      <c r="C112" s="138"/>
      <c r="D112" s="148">
        <v>2295</v>
      </c>
      <c r="E112" s="144">
        <v>3740</v>
      </c>
    </row>
    <row r="113" spans="1:6" ht="14.5" outlineLevel="1">
      <c r="A113" s="118">
        <v>606</v>
      </c>
      <c r="B113" s="138" t="s">
        <v>104</v>
      </c>
      <c r="C113" s="138"/>
      <c r="D113" s="148">
        <v>585</v>
      </c>
      <c r="E113" s="144">
        <v>605</v>
      </c>
    </row>
    <row r="114" spans="1:6" ht="14.5" outlineLevel="1">
      <c r="A114" s="118">
        <v>607</v>
      </c>
      <c r="B114" s="138" t="s">
        <v>105</v>
      </c>
      <c r="C114" s="138"/>
      <c r="D114" s="148">
        <v>820</v>
      </c>
      <c r="E114" s="144">
        <v>835</v>
      </c>
    </row>
    <row r="115" spans="1:6" ht="18">
      <c r="A115" s="116" t="s">
        <v>106</v>
      </c>
      <c r="B115" s="116"/>
      <c r="C115" s="6"/>
      <c r="D115" s="126"/>
      <c r="E115" s="126"/>
    </row>
    <row r="116" spans="1:6" ht="14.5" outlineLevel="1">
      <c r="A116" s="118">
        <v>701</v>
      </c>
      <c r="B116" s="138" t="s">
        <v>107</v>
      </c>
      <c r="C116" s="138"/>
      <c r="D116" s="148">
        <v>665</v>
      </c>
      <c r="E116" s="144">
        <v>750</v>
      </c>
    </row>
    <row r="117" spans="1:6" ht="14.5" outlineLevel="1">
      <c r="A117" s="118">
        <v>702</v>
      </c>
      <c r="B117" s="138" t="s">
        <v>108</v>
      </c>
      <c r="C117" s="138"/>
      <c r="D117" s="148">
        <v>1050</v>
      </c>
      <c r="E117" s="144">
        <v>1165</v>
      </c>
    </row>
    <row r="118" spans="1:6" ht="14.5" outlineLevel="1">
      <c r="A118" s="118">
        <v>703</v>
      </c>
      <c r="B118" s="138" t="s">
        <v>109</v>
      </c>
      <c r="C118" s="138"/>
      <c r="D118" s="148">
        <v>1290</v>
      </c>
      <c r="E118" s="144">
        <v>1415</v>
      </c>
    </row>
    <row r="119" spans="1:6" ht="14.5" outlineLevel="1">
      <c r="A119" s="118">
        <v>704</v>
      </c>
      <c r="B119" s="138" t="s">
        <v>110</v>
      </c>
      <c r="C119" s="138"/>
      <c r="D119" s="148">
        <v>850</v>
      </c>
      <c r="E119" s="144">
        <v>945</v>
      </c>
    </row>
    <row r="120" spans="1:6" ht="14.5" outlineLevel="1">
      <c r="A120" s="118">
        <v>705</v>
      </c>
      <c r="B120" s="138" t="s">
        <v>111</v>
      </c>
      <c r="C120" s="138"/>
      <c r="D120" s="148">
        <v>1245</v>
      </c>
      <c r="E120" s="144">
        <v>1390</v>
      </c>
    </row>
    <row r="121" spans="1:6" ht="14.5" outlineLevel="1">
      <c r="A121" s="118">
        <v>706</v>
      </c>
      <c r="B121" s="138" t="s">
        <v>112</v>
      </c>
      <c r="C121" s="138"/>
      <c r="D121" s="148">
        <v>1660</v>
      </c>
      <c r="E121" s="144">
        <v>1820</v>
      </c>
    </row>
    <row r="122" spans="1:6" ht="14.5" outlineLevel="1">
      <c r="A122" s="118">
        <v>707</v>
      </c>
      <c r="B122" s="138" t="s">
        <v>113</v>
      </c>
      <c r="C122" s="138"/>
      <c r="D122" s="148">
        <v>1885</v>
      </c>
      <c r="E122" s="144">
        <v>2125</v>
      </c>
    </row>
    <row r="123" spans="1:6" ht="14.5" outlineLevel="1">
      <c r="A123" s="118">
        <v>708</v>
      </c>
      <c r="B123" s="138" t="s">
        <v>114</v>
      </c>
      <c r="C123" s="138"/>
      <c r="D123" s="148">
        <v>600</v>
      </c>
      <c r="E123" s="144">
        <v>685</v>
      </c>
    </row>
    <row r="124" spans="1:6" ht="18">
      <c r="A124" s="116" t="s">
        <v>115</v>
      </c>
      <c r="B124" s="116"/>
      <c r="C124" s="6"/>
      <c r="D124" s="126"/>
      <c r="E124" s="126"/>
    </row>
    <row r="125" spans="1:6" ht="14.5" outlineLevel="1">
      <c r="A125" s="118">
        <v>800</v>
      </c>
      <c r="B125" s="138" t="s">
        <v>116</v>
      </c>
      <c r="C125" s="138"/>
      <c r="D125" s="148">
        <v>6255</v>
      </c>
      <c r="E125" s="144">
        <v>6875</v>
      </c>
    </row>
    <row r="126" spans="1:6" ht="14.5" outlineLevel="1">
      <c r="A126" s="118" t="s">
        <v>117</v>
      </c>
      <c r="B126" s="138" t="s">
        <v>116</v>
      </c>
      <c r="C126" s="138"/>
      <c r="D126" s="148">
        <v>6255</v>
      </c>
      <c r="E126" s="144">
        <v>7185</v>
      </c>
    </row>
    <row r="127" spans="1:6" ht="14.5" outlineLevel="1">
      <c r="A127" s="118">
        <v>801</v>
      </c>
      <c r="B127" s="138" t="s">
        <v>118</v>
      </c>
      <c r="C127" s="138"/>
      <c r="D127" s="148">
        <v>4855</v>
      </c>
      <c r="E127" s="144">
        <v>6150</v>
      </c>
    </row>
    <row r="128" spans="1:6" ht="14.5" outlineLevel="1">
      <c r="A128" s="118" t="s">
        <v>119</v>
      </c>
      <c r="B128" s="138" t="s">
        <v>118</v>
      </c>
      <c r="C128" s="138"/>
      <c r="D128" s="148">
        <v>4855</v>
      </c>
      <c r="E128" s="144">
        <v>6445</v>
      </c>
      <c r="F128" s="35"/>
    </row>
    <row r="129" spans="1:6" ht="14.5" outlineLevel="1">
      <c r="A129" s="118">
        <v>802</v>
      </c>
      <c r="B129" s="138" t="s">
        <v>120</v>
      </c>
      <c r="C129" s="138"/>
      <c r="D129" s="148">
        <v>3430</v>
      </c>
      <c r="E129" s="144">
        <v>3905</v>
      </c>
    </row>
    <row r="130" spans="1:6" ht="14.5" outlineLevel="1">
      <c r="A130" s="118">
        <v>803</v>
      </c>
      <c r="B130" s="138" t="s">
        <v>121</v>
      </c>
      <c r="C130" s="138"/>
      <c r="D130" s="148">
        <v>1645</v>
      </c>
      <c r="E130" s="144">
        <v>1920</v>
      </c>
    </row>
    <row r="131" spans="1:6" ht="14.5" outlineLevel="1">
      <c r="A131" s="118">
        <v>804</v>
      </c>
      <c r="B131" s="138" t="s">
        <v>122</v>
      </c>
      <c r="C131" s="138"/>
      <c r="D131" s="148">
        <v>2375</v>
      </c>
      <c r="E131" s="144">
        <v>2530</v>
      </c>
    </row>
    <row r="132" spans="1:6" ht="14.5" outlineLevel="1">
      <c r="A132" s="118" t="s">
        <v>123</v>
      </c>
      <c r="B132" s="138" t="s">
        <v>122</v>
      </c>
      <c r="C132" s="138"/>
      <c r="D132" s="148">
        <v>2375</v>
      </c>
      <c r="E132" s="144">
        <v>2650</v>
      </c>
    </row>
    <row r="133" spans="1:6" ht="14.5" outlineLevel="1">
      <c r="A133" s="118">
        <v>805</v>
      </c>
      <c r="B133" s="138" t="s">
        <v>124</v>
      </c>
      <c r="C133" s="138"/>
      <c r="D133" s="148">
        <v>2035</v>
      </c>
      <c r="E133" s="144">
        <v>2215</v>
      </c>
    </row>
    <row r="134" spans="1:6" ht="14.5" outlineLevel="1">
      <c r="A134" s="118">
        <v>806</v>
      </c>
      <c r="B134" s="138" t="s">
        <v>125</v>
      </c>
      <c r="C134" s="138"/>
      <c r="D134" s="148">
        <v>3720</v>
      </c>
      <c r="E134" s="144">
        <v>4475</v>
      </c>
    </row>
    <row r="135" spans="1:6" ht="14.5" outlineLevel="1">
      <c r="A135" s="118">
        <v>807</v>
      </c>
      <c r="B135" s="138" t="s">
        <v>431</v>
      </c>
      <c r="C135" s="138"/>
      <c r="D135" s="148">
        <v>2660</v>
      </c>
      <c r="E135" s="144">
        <v>2745</v>
      </c>
    </row>
    <row r="136" spans="1:6" ht="14.5" outlineLevel="1">
      <c r="A136" s="118">
        <v>808</v>
      </c>
      <c r="B136" s="138" t="s">
        <v>127</v>
      </c>
      <c r="C136" s="138"/>
      <c r="D136" s="148">
        <v>3650</v>
      </c>
      <c r="E136" s="144">
        <v>4070</v>
      </c>
      <c r="F136" s="35"/>
    </row>
    <row r="137" spans="1:6" ht="14.5" outlineLevel="1">
      <c r="A137" s="118">
        <v>809</v>
      </c>
      <c r="B137" s="138" t="s">
        <v>128</v>
      </c>
      <c r="C137" s="138"/>
      <c r="D137" s="148">
        <v>1135</v>
      </c>
      <c r="E137" s="144">
        <v>1430</v>
      </c>
    </row>
    <row r="138" spans="1:6" ht="14.5" outlineLevel="1">
      <c r="A138" s="118">
        <v>811</v>
      </c>
      <c r="B138" s="138" t="s">
        <v>129</v>
      </c>
      <c r="C138" s="138"/>
      <c r="D138" s="148">
        <v>630</v>
      </c>
      <c r="E138" s="144">
        <v>855</v>
      </c>
    </row>
    <row r="139" spans="1:6" ht="14.5" outlineLevel="1">
      <c r="A139" s="118">
        <v>812</v>
      </c>
      <c r="B139" s="138" t="s">
        <v>130</v>
      </c>
      <c r="C139" s="138"/>
      <c r="D139" s="148">
        <v>1610</v>
      </c>
      <c r="E139" s="144">
        <v>1680</v>
      </c>
    </row>
    <row r="140" spans="1:6" ht="14.5" outlineLevel="1">
      <c r="A140" s="118">
        <v>813</v>
      </c>
      <c r="B140" s="138" t="s">
        <v>131</v>
      </c>
      <c r="C140" s="138"/>
      <c r="D140" s="148">
        <v>4895</v>
      </c>
      <c r="E140" s="144">
        <v>5065</v>
      </c>
    </row>
    <row r="141" spans="1:6" ht="14.5" outlineLevel="1">
      <c r="A141" s="118">
        <v>814</v>
      </c>
      <c r="B141" s="138" t="s">
        <v>132</v>
      </c>
      <c r="C141" s="138"/>
      <c r="D141" s="148">
        <v>8450</v>
      </c>
      <c r="E141" s="144">
        <v>10270</v>
      </c>
    </row>
    <row r="142" spans="1:6" ht="14.5" outlineLevel="1">
      <c r="A142" s="118">
        <v>815</v>
      </c>
      <c r="B142" s="138" t="s">
        <v>133</v>
      </c>
      <c r="C142" s="138"/>
      <c r="D142" s="148">
        <v>5640</v>
      </c>
      <c r="E142" s="144">
        <v>5890</v>
      </c>
    </row>
    <row r="143" spans="1:6" ht="14.5" outlineLevel="1">
      <c r="A143" s="118">
        <v>822</v>
      </c>
      <c r="B143" s="138" t="s">
        <v>134</v>
      </c>
      <c r="C143" s="138"/>
      <c r="D143" s="148">
        <v>3970</v>
      </c>
      <c r="E143" s="144">
        <v>4475</v>
      </c>
    </row>
    <row r="144" spans="1:6" ht="14.5" outlineLevel="1">
      <c r="A144" s="118">
        <v>823</v>
      </c>
      <c r="B144" s="138" t="s">
        <v>135</v>
      </c>
      <c r="C144" s="138"/>
      <c r="D144" s="148">
        <v>5590</v>
      </c>
      <c r="E144" s="144">
        <v>6350</v>
      </c>
    </row>
    <row r="145" spans="1:6" ht="14.5" outlineLevel="1">
      <c r="A145" s="118">
        <v>824</v>
      </c>
      <c r="B145" s="138" t="s">
        <v>136</v>
      </c>
      <c r="C145" s="138"/>
      <c r="D145" s="148">
        <v>11845</v>
      </c>
      <c r="E145" s="144">
        <v>14475</v>
      </c>
    </row>
    <row r="146" spans="1:6" s="35" customFormat="1" ht="14.5" outlineLevel="1">
      <c r="A146" s="118">
        <v>825</v>
      </c>
      <c r="B146" s="138" t="s">
        <v>137</v>
      </c>
      <c r="C146" s="138"/>
      <c r="D146" s="148">
        <v>13400</v>
      </c>
      <c r="E146" s="144">
        <v>16580</v>
      </c>
      <c r="F146"/>
    </row>
    <row r="147" spans="1:6" ht="14.5" outlineLevel="1">
      <c r="A147" s="118">
        <v>826</v>
      </c>
      <c r="B147" s="138" t="s">
        <v>138</v>
      </c>
      <c r="C147" s="138"/>
      <c r="D147" s="148">
        <v>105</v>
      </c>
      <c r="E147" s="144">
        <v>105</v>
      </c>
      <c r="F147" s="35"/>
    </row>
    <row r="148" spans="1:6" ht="14.5" outlineLevel="1">
      <c r="A148" s="118">
        <v>827</v>
      </c>
      <c r="B148" s="138" t="s">
        <v>139</v>
      </c>
      <c r="C148" s="138"/>
      <c r="D148" s="148">
        <v>10065</v>
      </c>
      <c r="E148" s="144">
        <v>11600</v>
      </c>
    </row>
    <row r="149" spans="1:6" ht="14.5" outlineLevel="1">
      <c r="A149" s="118">
        <v>828</v>
      </c>
      <c r="B149" s="138" t="s">
        <v>140</v>
      </c>
      <c r="C149" s="138"/>
      <c r="D149" s="148">
        <v>10065</v>
      </c>
      <c r="E149" s="144">
        <v>11600</v>
      </c>
    </row>
    <row r="150" spans="1:6" ht="14.5" outlineLevel="1">
      <c r="A150" s="118">
        <v>829</v>
      </c>
      <c r="B150" s="138" t="s">
        <v>141</v>
      </c>
      <c r="C150" s="138"/>
      <c r="D150" s="148">
        <v>7535</v>
      </c>
      <c r="E150" s="144">
        <v>8775</v>
      </c>
    </row>
    <row r="151" spans="1:6" ht="14.5" outlineLevel="1">
      <c r="A151" s="118">
        <v>831</v>
      </c>
      <c r="B151" s="138" t="s">
        <v>142</v>
      </c>
      <c r="C151" s="138"/>
      <c r="D151" s="148">
        <v>410</v>
      </c>
      <c r="E151" s="144">
        <v>425</v>
      </c>
    </row>
    <row r="152" spans="1:6" ht="14.5" outlineLevel="1">
      <c r="A152" s="118">
        <v>832</v>
      </c>
      <c r="B152" s="138" t="s">
        <v>143</v>
      </c>
      <c r="C152" s="138"/>
      <c r="D152" s="148">
        <v>1360</v>
      </c>
      <c r="E152" s="144">
        <v>1455</v>
      </c>
    </row>
    <row r="153" spans="1:6" ht="14.5" outlineLevel="1">
      <c r="A153" s="118">
        <v>833</v>
      </c>
      <c r="B153" s="138" t="s">
        <v>144</v>
      </c>
      <c r="C153" s="138"/>
      <c r="D153" s="148">
        <v>2775</v>
      </c>
      <c r="E153" s="144">
        <v>3220</v>
      </c>
    </row>
    <row r="154" spans="1:6" ht="14.5" outlineLevel="1">
      <c r="A154" s="118">
        <v>834</v>
      </c>
      <c r="B154" s="138" t="s">
        <v>145</v>
      </c>
      <c r="C154" s="138"/>
      <c r="D154" s="148">
        <v>2115</v>
      </c>
      <c r="E154" s="144">
        <v>2265</v>
      </c>
    </row>
    <row r="155" spans="1:6" ht="14.5" outlineLevel="1">
      <c r="A155" s="118">
        <v>835</v>
      </c>
      <c r="B155" s="138" t="s">
        <v>146</v>
      </c>
      <c r="C155" s="138"/>
      <c r="D155" s="148">
        <v>3295</v>
      </c>
      <c r="E155" s="144">
        <v>3605</v>
      </c>
    </row>
    <row r="156" spans="1:6" ht="14.5" outlineLevel="1">
      <c r="A156" s="118">
        <v>836</v>
      </c>
      <c r="B156" s="138" t="s">
        <v>147</v>
      </c>
      <c r="C156" s="138"/>
      <c r="D156" s="148">
        <v>4120</v>
      </c>
      <c r="E156" s="144">
        <v>4625</v>
      </c>
    </row>
    <row r="157" spans="1:6" ht="14.5" outlineLevel="1">
      <c r="A157" s="118">
        <v>837</v>
      </c>
      <c r="B157" s="138" t="s">
        <v>148</v>
      </c>
      <c r="C157" s="138"/>
      <c r="D157" s="148">
        <v>7120</v>
      </c>
      <c r="E157" s="144">
        <v>7955</v>
      </c>
    </row>
    <row r="158" spans="1:6" ht="14.5" outlineLevel="1">
      <c r="A158" s="118">
        <v>839</v>
      </c>
      <c r="B158" s="138" t="s">
        <v>149</v>
      </c>
      <c r="C158" s="138"/>
      <c r="D158" s="148">
        <v>3240</v>
      </c>
      <c r="E158" s="144">
        <v>3755</v>
      </c>
    </row>
    <row r="159" spans="1:6" ht="14.5" outlineLevel="1">
      <c r="A159" s="118">
        <v>845</v>
      </c>
      <c r="B159" s="138" t="s">
        <v>150</v>
      </c>
      <c r="C159" s="138"/>
      <c r="D159" s="148">
        <v>2110</v>
      </c>
      <c r="E159" s="144">
        <v>2285</v>
      </c>
    </row>
    <row r="160" spans="1:6" ht="14.5" outlineLevel="1">
      <c r="A160" s="118">
        <v>846</v>
      </c>
      <c r="B160" s="138" t="s">
        <v>151</v>
      </c>
      <c r="C160" s="138"/>
      <c r="D160" s="148">
        <v>4700</v>
      </c>
      <c r="E160" s="144">
        <v>5360</v>
      </c>
    </row>
    <row r="161" spans="1:6" ht="14.5" outlineLevel="1">
      <c r="A161" s="118">
        <v>847</v>
      </c>
      <c r="B161" s="138" t="s">
        <v>152</v>
      </c>
      <c r="C161" s="138"/>
      <c r="D161" s="148">
        <v>4300</v>
      </c>
      <c r="E161" s="144">
        <v>4410</v>
      </c>
    </row>
    <row r="162" spans="1:6" ht="14.5" outlineLevel="1">
      <c r="A162" s="118">
        <v>848</v>
      </c>
      <c r="B162" s="138" t="s">
        <v>153</v>
      </c>
      <c r="C162" s="138"/>
      <c r="D162" s="148">
        <v>600</v>
      </c>
      <c r="E162" s="144">
        <v>620</v>
      </c>
    </row>
    <row r="163" spans="1:6" ht="14.5" outlineLevel="1">
      <c r="A163" s="118">
        <v>850</v>
      </c>
      <c r="B163" s="138" t="s">
        <v>154</v>
      </c>
      <c r="C163" s="138"/>
      <c r="D163" s="148">
        <v>8790</v>
      </c>
      <c r="E163" s="144">
        <v>9545</v>
      </c>
    </row>
    <row r="164" spans="1:6" ht="14.5" outlineLevel="1">
      <c r="A164" s="118">
        <v>852</v>
      </c>
      <c r="B164" s="138" t="s">
        <v>155</v>
      </c>
      <c r="C164" s="138"/>
      <c r="D164" s="148">
        <v>6815</v>
      </c>
      <c r="E164" s="144">
        <v>8735</v>
      </c>
      <c r="F164" s="35"/>
    </row>
    <row r="165" spans="1:6" ht="14.5" outlineLevel="1">
      <c r="A165" s="118">
        <v>853</v>
      </c>
      <c r="B165" s="138" t="s">
        <v>156</v>
      </c>
      <c r="C165" s="138"/>
      <c r="D165" s="148">
        <v>2375</v>
      </c>
      <c r="E165" s="144">
        <v>2640</v>
      </c>
    </row>
    <row r="166" spans="1:6" ht="14.5" outlineLevel="1">
      <c r="A166" s="118">
        <v>854</v>
      </c>
      <c r="B166" s="138" t="s">
        <v>157</v>
      </c>
      <c r="C166" s="138"/>
      <c r="D166" s="148">
        <v>2325</v>
      </c>
      <c r="E166" s="144">
        <v>2465</v>
      </c>
    </row>
    <row r="167" spans="1:6" ht="14.5" outlineLevel="1">
      <c r="A167" s="118">
        <v>855</v>
      </c>
      <c r="B167" s="138" t="s">
        <v>158</v>
      </c>
      <c r="C167" s="138"/>
      <c r="D167" s="148">
        <v>580</v>
      </c>
      <c r="E167" s="144">
        <v>605</v>
      </c>
    </row>
    <row r="168" spans="1:6" ht="14.5" outlineLevel="1">
      <c r="A168" s="118">
        <v>856</v>
      </c>
      <c r="B168" s="138" t="s">
        <v>159</v>
      </c>
      <c r="C168" s="138"/>
      <c r="D168" s="148">
        <v>1615</v>
      </c>
      <c r="E168" s="144">
        <v>1725</v>
      </c>
      <c r="F168" s="35"/>
    </row>
    <row r="169" spans="1:6" ht="14.5" outlineLevel="1">
      <c r="A169" s="118">
        <v>857</v>
      </c>
      <c r="B169" s="138" t="s">
        <v>160</v>
      </c>
      <c r="C169" s="138"/>
      <c r="D169" s="148">
        <v>525</v>
      </c>
      <c r="E169" s="144">
        <v>560</v>
      </c>
    </row>
    <row r="170" spans="1:6" ht="14.5" outlineLevel="1">
      <c r="A170" s="118">
        <v>858</v>
      </c>
      <c r="B170" s="138" t="s">
        <v>161</v>
      </c>
      <c r="C170" s="138"/>
      <c r="D170" s="148">
        <v>1365</v>
      </c>
      <c r="E170" s="144">
        <v>2595</v>
      </c>
    </row>
    <row r="171" spans="1:6" ht="14.5" outlineLevel="1">
      <c r="A171" s="118">
        <v>859</v>
      </c>
      <c r="B171" s="138" t="s">
        <v>163</v>
      </c>
      <c r="C171" s="138"/>
      <c r="D171" s="148">
        <v>1165</v>
      </c>
      <c r="E171" s="144">
        <v>2080</v>
      </c>
    </row>
    <row r="172" spans="1:6" ht="14.5" outlineLevel="1">
      <c r="A172" s="118">
        <v>861</v>
      </c>
      <c r="B172" s="138" t="s">
        <v>164</v>
      </c>
      <c r="C172" s="138"/>
      <c r="D172" s="148">
        <v>34375</v>
      </c>
      <c r="E172" s="144">
        <v>49640</v>
      </c>
    </row>
    <row r="173" spans="1:6" ht="14.5" outlineLevel="1">
      <c r="A173" s="118">
        <v>862</v>
      </c>
      <c r="B173" s="138" t="s">
        <v>165</v>
      </c>
      <c r="C173" s="138"/>
      <c r="D173" s="148">
        <v>36490</v>
      </c>
      <c r="E173" s="144">
        <v>51810</v>
      </c>
    </row>
    <row r="174" spans="1:6" ht="14.5" outlineLevel="1">
      <c r="A174" s="118">
        <v>863</v>
      </c>
      <c r="B174" s="138" t="s">
        <v>166</v>
      </c>
      <c r="C174" s="138"/>
      <c r="D174" s="148">
        <v>38130</v>
      </c>
      <c r="E174" s="144">
        <v>55975</v>
      </c>
    </row>
    <row r="175" spans="1:6" ht="14.5" outlineLevel="1">
      <c r="A175" s="118">
        <v>865</v>
      </c>
      <c r="B175" s="138" t="s">
        <v>167</v>
      </c>
      <c r="C175" s="138"/>
      <c r="D175" s="148">
        <v>33245</v>
      </c>
      <c r="E175" s="144">
        <v>49590</v>
      </c>
    </row>
    <row r="176" spans="1:6" s="35" customFormat="1" ht="14.5" outlineLevel="1">
      <c r="A176" s="118">
        <v>871</v>
      </c>
      <c r="B176" s="138" t="s">
        <v>168</v>
      </c>
      <c r="C176" s="138"/>
      <c r="D176" s="148">
        <v>18820</v>
      </c>
      <c r="E176" s="144">
        <v>23800</v>
      </c>
      <c r="F176"/>
    </row>
    <row r="177" spans="1:6" ht="14.5" outlineLevel="1">
      <c r="A177" s="118">
        <v>872</v>
      </c>
      <c r="B177" s="138" t="s">
        <v>169</v>
      </c>
      <c r="C177" s="138"/>
      <c r="D177" s="148">
        <v>21210</v>
      </c>
      <c r="E177" s="144">
        <v>27625</v>
      </c>
    </row>
    <row r="178" spans="1:6" ht="14.5" outlineLevel="1">
      <c r="A178" s="118">
        <v>873</v>
      </c>
      <c r="B178" s="138" t="s">
        <v>170</v>
      </c>
      <c r="C178" s="138"/>
      <c r="D178" s="148">
        <v>23965</v>
      </c>
      <c r="E178" s="144">
        <v>30100</v>
      </c>
    </row>
    <row r="179" spans="1:6" ht="14.5" outlineLevel="1">
      <c r="A179" s="118">
        <v>874</v>
      </c>
      <c r="B179" s="138" t="s">
        <v>171</v>
      </c>
      <c r="C179" s="138"/>
      <c r="D179" s="148">
        <v>4745</v>
      </c>
      <c r="E179" s="144">
        <v>5135</v>
      </c>
    </row>
    <row r="180" spans="1:6" ht="14.5" outlineLevel="1">
      <c r="A180" s="118">
        <v>875</v>
      </c>
      <c r="B180" s="138" t="s">
        <v>172</v>
      </c>
      <c r="C180" s="138"/>
      <c r="D180" s="148">
        <v>5590</v>
      </c>
      <c r="E180" s="144">
        <v>6065</v>
      </c>
      <c r="F180" s="35"/>
    </row>
    <row r="181" spans="1:6" ht="14.5" outlineLevel="1">
      <c r="A181" s="118">
        <v>876</v>
      </c>
      <c r="B181" s="138" t="s">
        <v>173</v>
      </c>
      <c r="C181" s="138"/>
      <c r="D181" s="148">
        <v>7445</v>
      </c>
      <c r="E181" s="144">
        <v>9060</v>
      </c>
    </row>
    <row r="182" spans="1:6" ht="14.5" outlineLevel="1">
      <c r="A182" s="118">
        <v>877</v>
      </c>
      <c r="B182" s="138" t="s">
        <v>174</v>
      </c>
      <c r="C182" s="138"/>
      <c r="D182" s="148">
        <v>15600</v>
      </c>
      <c r="E182" s="144">
        <v>18400</v>
      </c>
    </row>
    <row r="183" spans="1:6" ht="14.5" outlineLevel="1">
      <c r="A183" s="118">
        <v>878</v>
      </c>
      <c r="B183" s="138" t="s">
        <v>175</v>
      </c>
      <c r="C183" s="138"/>
      <c r="D183" s="148">
        <v>305</v>
      </c>
      <c r="E183" s="144">
        <v>305</v>
      </c>
    </row>
    <row r="184" spans="1:6" ht="14.5" outlineLevel="1">
      <c r="A184" s="118">
        <v>881</v>
      </c>
      <c r="B184" s="138" t="s">
        <v>176</v>
      </c>
      <c r="C184" s="138"/>
      <c r="D184" s="148">
        <v>1210</v>
      </c>
      <c r="E184" s="144">
        <v>1280</v>
      </c>
    </row>
    <row r="185" spans="1:6" ht="14.5" outlineLevel="1">
      <c r="A185" s="118">
        <v>883</v>
      </c>
      <c r="B185" s="138" t="s">
        <v>177</v>
      </c>
      <c r="C185" s="138"/>
      <c r="D185" s="148">
        <v>3250</v>
      </c>
      <c r="E185" s="144">
        <v>4160</v>
      </c>
    </row>
    <row r="186" spans="1:6" ht="14.5" outlineLevel="1">
      <c r="A186" s="118">
        <v>884</v>
      </c>
      <c r="B186" s="138" t="s">
        <v>178</v>
      </c>
      <c r="C186" s="138"/>
      <c r="D186" s="148">
        <v>7960</v>
      </c>
      <c r="E186" s="144">
        <v>8840</v>
      </c>
    </row>
    <row r="187" spans="1:6" ht="14.5" outlineLevel="1">
      <c r="A187" s="118">
        <v>888</v>
      </c>
      <c r="B187" s="138" t="s">
        <v>179</v>
      </c>
      <c r="C187" s="138"/>
      <c r="D187" s="148">
        <v>190</v>
      </c>
      <c r="E187" s="144">
        <v>215</v>
      </c>
    </row>
    <row r="188" spans="1:6" ht="14.5" outlineLevel="1">
      <c r="A188" s="118">
        <v>889</v>
      </c>
      <c r="B188" s="138" t="s">
        <v>180</v>
      </c>
      <c r="C188" s="138"/>
      <c r="D188" s="148">
        <v>400</v>
      </c>
      <c r="E188" s="144" t="s">
        <v>410</v>
      </c>
    </row>
    <row r="189" spans="1:6" ht="14.5" outlineLevel="1">
      <c r="A189" s="118">
        <v>892</v>
      </c>
      <c r="B189" s="138" t="s">
        <v>181</v>
      </c>
      <c r="C189" s="138"/>
      <c r="D189" s="148">
        <v>355</v>
      </c>
      <c r="E189" s="144">
        <v>355</v>
      </c>
    </row>
    <row r="190" spans="1:6" ht="14.5" outlineLevel="1">
      <c r="A190" s="118">
        <v>893</v>
      </c>
      <c r="B190" s="138" t="s">
        <v>182</v>
      </c>
      <c r="C190" s="138"/>
      <c r="D190" s="148">
        <v>1170</v>
      </c>
      <c r="E190" s="144">
        <v>1170</v>
      </c>
    </row>
    <row r="191" spans="1:6" ht="14.5" outlineLevel="1">
      <c r="A191" s="118">
        <v>894</v>
      </c>
      <c r="B191" s="138" t="s">
        <v>183</v>
      </c>
      <c r="C191" s="138"/>
      <c r="D191" s="148">
        <v>1225</v>
      </c>
      <c r="E191" s="144">
        <v>1225</v>
      </c>
    </row>
    <row r="192" spans="1:6" ht="14.5" outlineLevel="1">
      <c r="A192" s="118">
        <v>895</v>
      </c>
      <c r="B192" s="138" t="s">
        <v>184</v>
      </c>
      <c r="C192" s="138"/>
      <c r="D192" s="148">
        <v>1545</v>
      </c>
      <c r="E192" s="144">
        <v>1545</v>
      </c>
    </row>
    <row r="193" spans="1:6" ht="14.5" outlineLevel="1">
      <c r="A193" s="118">
        <v>896</v>
      </c>
      <c r="B193" s="138" t="s">
        <v>185</v>
      </c>
      <c r="C193" s="138"/>
      <c r="D193" s="148">
        <v>1660</v>
      </c>
      <c r="E193" s="144">
        <v>1660</v>
      </c>
    </row>
    <row r="194" spans="1:6" ht="14.5" outlineLevel="1">
      <c r="A194" s="137">
        <v>897</v>
      </c>
      <c r="B194" s="138" t="s">
        <v>412</v>
      </c>
      <c r="C194" s="138"/>
      <c r="D194" s="148">
        <v>2570</v>
      </c>
      <c r="E194" s="144">
        <v>2570</v>
      </c>
    </row>
    <row r="195" spans="1:6" ht="14.5" outlineLevel="1">
      <c r="A195" s="118">
        <v>921</v>
      </c>
      <c r="B195" s="138" t="s">
        <v>186</v>
      </c>
      <c r="C195" s="138"/>
      <c r="D195" s="148">
        <v>1290</v>
      </c>
      <c r="E195" s="144">
        <v>6630</v>
      </c>
    </row>
    <row r="196" spans="1:6" ht="14.5" outlineLevel="1">
      <c r="A196" s="118" t="s">
        <v>187</v>
      </c>
      <c r="B196" s="138" t="s">
        <v>186</v>
      </c>
      <c r="C196" s="138"/>
      <c r="D196" s="148">
        <v>1290</v>
      </c>
      <c r="E196" s="144">
        <v>6840</v>
      </c>
    </row>
    <row r="197" spans="1:6" ht="14.5" outlineLevel="1">
      <c r="A197" s="118">
        <v>922</v>
      </c>
      <c r="B197" s="138" t="s">
        <v>188</v>
      </c>
      <c r="C197" s="138"/>
      <c r="D197" s="148">
        <v>1660</v>
      </c>
      <c r="E197" s="144">
        <v>6840</v>
      </c>
    </row>
    <row r="198" spans="1:6" ht="14.5" outlineLevel="1">
      <c r="A198" s="118" t="s">
        <v>189</v>
      </c>
      <c r="B198" s="138" t="s">
        <v>188</v>
      </c>
      <c r="C198" s="138"/>
      <c r="D198" s="148">
        <v>1660</v>
      </c>
      <c r="E198" s="144">
        <v>7020</v>
      </c>
    </row>
    <row r="199" spans="1:6" s="35" customFormat="1" ht="14.5" outlineLevel="1">
      <c r="A199" s="118">
        <v>925</v>
      </c>
      <c r="B199" s="138" t="s">
        <v>190</v>
      </c>
      <c r="C199" s="138"/>
      <c r="D199" s="148">
        <v>4855</v>
      </c>
      <c r="E199" s="144">
        <v>9395</v>
      </c>
      <c r="F199"/>
    </row>
    <row r="200" spans="1:6" s="35" customFormat="1" ht="14.5" outlineLevel="1">
      <c r="A200" s="118" t="s">
        <v>191</v>
      </c>
      <c r="B200" s="138" t="s">
        <v>190</v>
      </c>
      <c r="C200" s="138"/>
      <c r="D200" s="148">
        <v>4855</v>
      </c>
      <c r="E200" s="144">
        <v>11125</v>
      </c>
      <c r="F200"/>
    </row>
    <row r="201" spans="1:6" s="35" customFormat="1" ht="14.5" outlineLevel="1">
      <c r="A201" s="118" t="s">
        <v>192</v>
      </c>
      <c r="B201" s="138" t="s">
        <v>193</v>
      </c>
      <c r="C201" s="138"/>
      <c r="D201" s="148">
        <v>4855</v>
      </c>
      <c r="E201" s="144">
        <v>10550</v>
      </c>
      <c r="F201"/>
    </row>
    <row r="202" spans="1:6" s="35" customFormat="1" ht="14.5" outlineLevel="1">
      <c r="A202" s="118" t="s">
        <v>194</v>
      </c>
      <c r="B202" s="138" t="s">
        <v>190</v>
      </c>
      <c r="C202" s="138"/>
      <c r="D202" s="148">
        <v>4855</v>
      </c>
      <c r="E202" s="144">
        <v>12285</v>
      </c>
      <c r="F202"/>
    </row>
    <row r="203" spans="1:6" s="35" customFormat="1" ht="14.5" outlineLevel="1">
      <c r="A203" s="118">
        <v>926</v>
      </c>
      <c r="B203" s="138" t="s">
        <v>195</v>
      </c>
      <c r="C203" s="138"/>
      <c r="D203" s="148">
        <v>7230</v>
      </c>
      <c r="E203" s="144">
        <v>9905</v>
      </c>
    </row>
    <row r="204" spans="1:6" s="35" customFormat="1" ht="14.5" outlineLevel="1">
      <c r="A204" s="118" t="s">
        <v>196</v>
      </c>
      <c r="B204" s="138" t="s">
        <v>197</v>
      </c>
      <c r="C204" s="138"/>
      <c r="D204" s="148">
        <v>7230</v>
      </c>
      <c r="E204" s="144">
        <v>11485</v>
      </c>
      <c r="F204"/>
    </row>
    <row r="205" spans="1:6" s="35" customFormat="1" ht="14.5" outlineLevel="1">
      <c r="A205" s="118" t="s">
        <v>198</v>
      </c>
      <c r="B205" s="138" t="s">
        <v>197</v>
      </c>
      <c r="C205" s="138"/>
      <c r="D205" s="148">
        <v>7230</v>
      </c>
      <c r="E205" s="144">
        <v>12290</v>
      </c>
    </row>
    <row r="206" spans="1:6" ht="14.5" outlineLevel="1">
      <c r="A206" s="118">
        <v>928</v>
      </c>
      <c r="B206" s="138" t="s">
        <v>432</v>
      </c>
      <c r="C206" s="138"/>
      <c r="D206" s="148">
        <v>2375</v>
      </c>
      <c r="E206" s="144">
        <v>9225</v>
      </c>
      <c r="F206" s="35"/>
    </row>
    <row r="207" spans="1:6" ht="14.5" outlineLevel="1">
      <c r="A207" s="118" t="s">
        <v>199</v>
      </c>
      <c r="B207" s="138" t="s">
        <v>200</v>
      </c>
      <c r="C207" s="138"/>
      <c r="D207" s="148">
        <v>2375</v>
      </c>
      <c r="E207" s="144">
        <v>10925</v>
      </c>
      <c r="F207" s="35"/>
    </row>
    <row r="208" spans="1:6" ht="14.5" outlineLevel="1">
      <c r="A208" s="118" t="s">
        <v>201</v>
      </c>
      <c r="B208" s="138" t="s">
        <v>202</v>
      </c>
      <c r="C208" s="138"/>
      <c r="D208" s="148">
        <v>2375</v>
      </c>
      <c r="E208" s="144">
        <v>10355</v>
      </c>
      <c r="F208" s="35"/>
    </row>
    <row r="209" spans="1:6" ht="14.5" outlineLevel="1">
      <c r="A209" s="118" t="s">
        <v>203</v>
      </c>
      <c r="B209" s="138" t="s">
        <v>204</v>
      </c>
      <c r="C209" s="138"/>
      <c r="D209" s="148">
        <v>2375</v>
      </c>
      <c r="E209" s="144">
        <v>12065</v>
      </c>
      <c r="F209" s="35"/>
    </row>
    <row r="210" spans="1:6" ht="14.5" outlineLevel="1">
      <c r="A210" s="118">
        <v>929</v>
      </c>
      <c r="B210" s="138" t="s">
        <v>205</v>
      </c>
      <c r="C210" s="138"/>
      <c r="D210" s="148">
        <v>4855</v>
      </c>
      <c r="E210" s="144">
        <v>9970</v>
      </c>
      <c r="F210" s="35"/>
    </row>
    <row r="211" spans="1:6" ht="39" customHeight="1" outlineLevel="1">
      <c r="A211" s="118" t="s">
        <v>206</v>
      </c>
      <c r="B211" s="138" t="s">
        <v>153</v>
      </c>
      <c r="C211" s="138"/>
      <c r="D211" s="148">
        <v>4855</v>
      </c>
      <c r="E211" s="144">
        <v>11560</v>
      </c>
      <c r="F211" s="35"/>
    </row>
    <row r="212" spans="1:6" s="35" customFormat="1" ht="37.5" customHeight="1" outlineLevel="1">
      <c r="A212" s="118" t="s">
        <v>207</v>
      </c>
      <c r="B212" s="138" t="s">
        <v>205</v>
      </c>
      <c r="C212" s="138"/>
      <c r="D212" s="148">
        <v>4855</v>
      </c>
      <c r="E212" s="144">
        <v>12500</v>
      </c>
    </row>
    <row r="213" spans="1:6" s="35" customFormat="1" ht="21.75" customHeight="1" outlineLevel="1">
      <c r="A213" s="118">
        <v>940</v>
      </c>
      <c r="B213" s="138" t="s">
        <v>208</v>
      </c>
      <c r="C213" s="138"/>
      <c r="D213" s="148">
        <v>12085</v>
      </c>
      <c r="E213" s="144" t="s">
        <v>209</v>
      </c>
    </row>
    <row r="214" spans="1:6" s="35" customFormat="1" ht="28.5" customHeight="1" outlineLevel="1">
      <c r="A214" s="118">
        <v>941</v>
      </c>
      <c r="B214" s="138" t="s">
        <v>210</v>
      </c>
      <c r="C214" s="138"/>
      <c r="D214" s="148">
        <v>7230</v>
      </c>
      <c r="E214" s="144" t="s">
        <v>209</v>
      </c>
    </row>
    <row r="215" spans="1:6" ht="18">
      <c r="A215" s="116" t="s">
        <v>211</v>
      </c>
      <c r="B215" s="116"/>
      <c r="C215" s="6"/>
      <c r="D215" s="126"/>
      <c r="E215" s="126"/>
      <c r="F215" s="35"/>
    </row>
    <row r="216" spans="1:6" s="35" customFormat="1" ht="14.5" outlineLevel="1">
      <c r="A216" s="118" t="s">
        <v>212</v>
      </c>
      <c r="B216" s="151" t="s">
        <v>8</v>
      </c>
      <c r="C216" s="138"/>
      <c r="D216" s="148">
        <v>1790</v>
      </c>
      <c r="E216" s="144">
        <v>1790</v>
      </c>
    </row>
    <row r="217" spans="1:6" ht="14.5" outlineLevel="1">
      <c r="A217" s="118" t="s">
        <v>213</v>
      </c>
      <c r="B217" s="151" t="s">
        <v>9</v>
      </c>
      <c r="C217" s="138"/>
      <c r="D217" s="148">
        <v>2875</v>
      </c>
      <c r="E217" s="144">
        <v>2920</v>
      </c>
      <c r="F217" s="35"/>
    </row>
    <row r="218" spans="1:6" ht="14.5" outlineLevel="1">
      <c r="A218" s="118" t="s">
        <v>214</v>
      </c>
      <c r="B218" s="151" t="s">
        <v>215</v>
      </c>
      <c r="C218" s="138"/>
      <c r="D218" s="148">
        <v>1060</v>
      </c>
      <c r="E218" s="144">
        <v>1060</v>
      </c>
      <c r="F218" s="35"/>
    </row>
    <row r="219" spans="1:6" ht="14.5" outlineLevel="1">
      <c r="A219" s="118" t="s">
        <v>216</v>
      </c>
      <c r="B219" s="138" t="s">
        <v>433</v>
      </c>
      <c r="C219" s="138"/>
      <c r="D219" s="148">
        <v>1060</v>
      </c>
      <c r="E219" s="144">
        <v>1560</v>
      </c>
      <c r="F219" s="35"/>
    </row>
    <row r="220" spans="1:6" ht="14.5" outlineLevel="1">
      <c r="A220" s="118" t="s">
        <v>217</v>
      </c>
      <c r="B220" s="151" t="s">
        <v>218</v>
      </c>
      <c r="C220" s="138"/>
      <c r="D220" s="148">
        <v>2065</v>
      </c>
      <c r="E220" s="144">
        <v>2095</v>
      </c>
      <c r="F220" s="35"/>
    </row>
    <row r="221" spans="1:6" ht="14.5" outlineLevel="1">
      <c r="A221" s="118" t="s">
        <v>219</v>
      </c>
      <c r="B221" s="151" t="s">
        <v>415</v>
      </c>
      <c r="C221" s="138"/>
      <c r="D221" s="148">
        <v>2065</v>
      </c>
      <c r="E221" s="144">
        <v>2950</v>
      </c>
      <c r="F221" s="35"/>
    </row>
    <row r="222" spans="1:6" ht="14.5" outlineLevel="1">
      <c r="A222" s="118" t="s">
        <v>413</v>
      </c>
      <c r="B222" s="151" t="s">
        <v>414</v>
      </c>
      <c r="C222" s="138"/>
      <c r="D222" s="148">
        <v>2065</v>
      </c>
      <c r="E222" s="144">
        <v>3800</v>
      </c>
      <c r="F222" s="35"/>
    </row>
    <row r="223" spans="1:6" ht="14.5" outlineLevel="1">
      <c r="A223" s="145"/>
      <c r="B223" s="146"/>
      <c r="C223" s="146"/>
      <c r="D223" s="147"/>
      <c r="E223" s="147"/>
      <c r="F223" s="35"/>
    </row>
    <row r="224" spans="1:6" ht="14.5" outlineLevel="1">
      <c r="A224" s="118">
        <v>900</v>
      </c>
      <c r="B224" s="138" t="s">
        <v>220</v>
      </c>
      <c r="C224" s="138"/>
      <c r="D224" s="148">
        <v>12785</v>
      </c>
      <c r="E224" s="144">
        <v>12930</v>
      </c>
      <c r="F224" s="35"/>
    </row>
    <row r="225" spans="1:6" ht="14.5" outlineLevel="1">
      <c r="A225" s="118">
        <v>901</v>
      </c>
      <c r="B225" s="138" t="s">
        <v>221</v>
      </c>
      <c r="C225" s="138"/>
      <c r="D225" s="148">
        <v>19200</v>
      </c>
      <c r="E225" s="144">
        <v>20315</v>
      </c>
      <c r="F225" s="35"/>
    </row>
    <row r="226" spans="1:6" ht="14.5" outlineLevel="1">
      <c r="A226" s="118">
        <v>902</v>
      </c>
      <c r="B226" s="138" t="s">
        <v>222</v>
      </c>
      <c r="C226" s="138"/>
      <c r="D226" s="148">
        <v>24065</v>
      </c>
      <c r="E226" s="144">
        <v>25450</v>
      </c>
      <c r="F226" s="35"/>
    </row>
    <row r="227" spans="1:6" ht="14.5" outlineLevel="1">
      <c r="A227" s="118">
        <v>903</v>
      </c>
      <c r="B227" s="138" t="s">
        <v>223</v>
      </c>
      <c r="C227" s="138"/>
      <c r="D227" s="148">
        <v>28480</v>
      </c>
      <c r="E227" s="144">
        <v>29770</v>
      </c>
      <c r="F227" s="35"/>
    </row>
    <row r="228" spans="1:6" ht="14.5" outlineLevel="1">
      <c r="A228" s="118">
        <v>904</v>
      </c>
      <c r="B228" s="138" t="s">
        <v>224</v>
      </c>
      <c r="C228" s="138"/>
      <c r="D228" s="148">
        <v>35450</v>
      </c>
      <c r="E228" s="144">
        <v>41110</v>
      </c>
      <c r="F228" s="35"/>
    </row>
    <row r="229" spans="1:6" ht="14.5" outlineLevel="1">
      <c r="A229" s="118">
        <v>905</v>
      </c>
      <c r="B229" s="138" t="s">
        <v>225</v>
      </c>
      <c r="C229" s="138"/>
      <c r="D229" s="148">
        <v>26750</v>
      </c>
      <c r="E229" s="144">
        <v>32845</v>
      </c>
    </row>
    <row r="230" spans="1:6" ht="14.5" outlineLevel="1">
      <c r="A230" s="118">
        <v>906</v>
      </c>
      <c r="B230" s="138" t="s">
        <v>226</v>
      </c>
      <c r="C230" s="138"/>
      <c r="D230" s="148">
        <v>31610</v>
      </c>
      <c r="E230" s="144">
        <v>35480</v>
      </c>
    </row>
    <row r="231" spans="1:6" ht="14.5" outlineLevel="1">
      <c r="A231" s="118">
        <v>907</v>
      </c>
      <c r="B231" s="138" t="s">
        <v>227</v>
      </c>
      <c r="C231" s="138"/>
      <c r="D231" s="148">
        <v>36475</v>
      </c>
      <c r="E231" s="144">
        <v>43045</v>
      </c>
    </row>
    <row r="232" spans="1:6" ht="14.5" outlineLevel="1">
      <c r="A232" s="118">
        <v>908</v>
      </c>
      <c r="B232" s="138" t="s">
        <v>228</v>
      </c>
      <c r="C232" s="138"/>
      <c r="D232" s="148">
        <v>44185</v>
      </c>
      <c r="E232" s="144">
        <v>49395</v>
      </c>
    </row>
    <row r="233" spans="1:6" ht="14.5" outlineLevel="1">
      <c r="A233" s="145"/>
      <c r="B233" s="146"/>
      <c r="C233" s="146"/>
      <c r="D233" s="147"/>
      <c r="E233" s="147"/>
    </row>
    <row r="234" spans="1:6" ht="14.5" outlineLevel="1">
      <c r="A234" s="118" t="s">
        <v>229</v>
      </c>
      <c r="B234" s="138" t="s">
        <v>230</v>
      </c>
      <c r="C234" s="138"/>
      <c r="D234" s="127"/>
      <c r="E234" s="144">
        <v>17140</v>
      </c>
    </row>
    <row r="235" spans="1:6" ht="14.5" outlineLevel="1">
      <c r="A235" s="118" t="s">
        <v>231</v>
      </c>
      <c r="B235" s="138" t="s">
        <v>232</v>
      </c>
      <c r="C235" s="138"/>
      <c r="D235" s="127"/>
      <c r="E235" s="144">
        <v>25580</v>
      </c>
    </row>
    <row r="236" spans="1:6" ht="14.5" outlineLevel="1">
      <c r="A236" s="118" t="s">
        <v>233</v>
      </c>
      <c r="B236" s="138" t="s">
        <v>234</v>
      </c>
      <c r="C236" s="138"/>
      <c r="D236" s="127"/>
      <c r="E236" s="144">
        <v>25705</v>
      </c>
    </row>
    <row r="237" spans="1:6" ht="14.5" outlineLevel="1">
      <c r="A237" s="118" t="s">
        <v>235</v>
      </c>
      <c r="B237" s="138" t="s">
        <v>236</v>
      </c>
      <c r="C237" s="138"/>
      <c r="D237" s="127"/>
      <c r="E237" s="144">
        <v>38365</v>
      </c>
    </row>
    <row r="238" spans="1:6" ht="14.5" outlineLevel="1">
      <c r="A238" s="118" t="s">
        <v>237</v>
      </c>
      <c r="B238" s="138" t="s">
        <v>238</v>
      </c>
      <c r="C238" s="138"/>
      <c r="D238" s="127"/>
      <c r="E238" s="144">
        <v>21965</v>
      </c>
    </row>
    <row r="239" spans="1:6" ht="14.5" outlineLevel="1">
      <c r="A239" s="118" t="s">
        <v>239</v>
      </c>
      <c r="B239" s="138" t="s">
        <v>240</v>
      </c>
      <c r="C239" s="138"/>
      <c r="D239" s="127"/>
      <c r="E239" s="144">
        <v>33130</v>
      </c>
    </row>
    <row r="240" spans="1:6" ht="18">
      <c r="A240" s="116" t="s">
        <v>241</v>
      </c>
      <c r="B240" s="116"/>
      <c r="C240" s="6"/>
      <c r="D240" s="128"/>
      <c r="E240" s="126"/>
    </row>
    <row r="241" spans="1:6" ht="14.5" outlineLevel="1">
      <c r="A241" s="118" t="s">
        <v>242</v>
      </c>
      <c r="B241" s="138" t="s">
        <v>243</v>
      </c>
      <c r="C241" s="138"/>
      <c r="D241" s="127"/>
      <c r="E241" s="144">
        <v>1130</v>
      </c>
    </row>
    <row r="242" spans="1:6" ht="14.5" outlineLevel="1">
      <c r="A242" s="118" t="s">
        <v>244</v>
      </c>
      <c r="B242" s="138" t="s">
        <v>245</v>
      </c>
      <c r="C242" s="138"/>
      <c r="D242" s="127"/>
      <c r="E242" s="144">
        <v>1440</v>
      </c>
    </row>
    <row r="243" spans="1:6" ht="14.5" outlineLevel="1">
      <c r="A243" s="118" t="s">
        <v>246</v>
      </c>
      <c r="B243" s="138" t="s">
        <v>247</v>
      </c>
      <c r="C243" s="138"/>
      <c r="D243" s="127"/>
      <c r="E243" s="144">
        <v>1915</v>
      </c>
    </row>
    <row r="244" spans="1:6" ht="14.5" outlineLevel="1">
      <c r="A244" s="118" t="s">
        <v>248</v>
      </c>
      <c r="B244" s="138" t="s">
        <v>249</v>
      </c>
      <c r="C244" s="138"/>
      <c r="D244" s="127"/>
      <c r="E244" s="144">
        <v>2560</v>
      </c>
    </row>
    <row r="245" spans="1:6" ht="14.5" outlineLevel="1">
      <c r="A245" s="118" t="s">
        <v>250</v>
      </c>
      <c r="B245" s="138" t="s">
        <v>251</v>
      </c>
      <c r="C245" s="138"/>
      <c r="D245" s="127"/>
      <c r="E245" s="144">
        <v>3410</v>
      </c>
    </row>
    <row r="246" spans="1:6" ht="14.5" outlineLevel="1">
      <c r="A246" s="118" t="s">
        <v>252</v>
      </c>
      <c r="B246" s="138" t="s">
        <v>253</v>
      </c>
      <c r="C246" s="138"/>
      <c r="D246" s="127"/>
      <c r="E246" s="144">
        <v>4395</v>
      </c>
    </row>
    <row r="247" spans="1:6" ht="14.5" outlineLevel="1">
      <c r="A247" s="118" t="s">
        <v>254</v>
      </c>
      <c r="B247" s="138" t="s">
        <v>255</v>
      </c>
      <c r="C247" s="138"/>
      <c r="D247" s="127"/>
      <c r="E247" s="144">
        <v>5715</v>
      </c>
    </row>
    <row r="248" spans="1:6" ht="14.5" outlineLevel="1">
      <c r="A248" s="118" t="s">
        <v>256</v>
      </c>
      <c r="B248" s="138" t="s">
        <v>257</v>
      </c>
      <c r="C248" s="138"/>
      <c r="D248" s="127"/>
      <c r="E248" s="144">
        <v>7200</v>
      </c>
    </row>
    <row r="249" spans="1:6" ht="14.5" outlineLevel="1">
      <c r="A249" s="118" t="s">
        <v>258</v>
      </c>
      <c r="B249" s="138" t="s">
        <v>259</v>
      </c>
      <c r="C249" s="138"/>
      <c r="D249" s="127"/>
      <c r="E249" s="144">
        <v>8665</v>
      </c>
    </row>
    <row r="250" spans="1:6" ht="14.5" outlineLevel="1">
      <c r="A250" s="118" t="s">
        <v>260</v>
      </c>
      <c r="B250" s="138" t="s">
        <v>261</v>
      </c>
      <c r="C250" s="138"/>
      <c r="D250" s="127"/>
      <c r="E250" s="144">
        <v>10645</v>
      </c>
    </row>
    <row r="251" spans="1:6" ht="18">
      <c r="A251" s="116" t="s">
        <v>262</v>
      </c>
      <c r="B251" s="116"/>
      <c r="C251" s="140"/>
      <c r="D251" s="129"/>
      <c r="E251" s="126"/>
    </row>
    <row r="252" spans="1:6" ht="14.5" outlineLevel="1">
      <c r="A252" s="118" t="s">
        <v>263</v>
      </c>
      <c r="B252" s="138" t="s">
        <v>264</v>
      </c>
      <c r="C252" s="138"/>
      <c r="D252" s="127"/>
      <c r="E252" s="144">
        <v>935</v>
      </c>
    </row>
    <row r="253" spans="1:6" ht="14.5" outlineLevel="1">
      <c r="A253" s="118" t="s">
        <v>265</v>
      </c>
      <c r="B253" s="138" t="s">
        <v>266</v>
      </c>
      <c r="C253" s="138"/>
      <c r="D253" s="127"/>
      <c r="E253" s="144">
        <v>1355</v>
      </c>
    </row>
    <row r="254" spans="1:6" ht="14.5" outlineLevel="1">
      <c r="A254" s="118" t="s">
        <v>267</v>
      </c>
      <c r="B254" s="138" t="s">
        <v>268</v>
      </c>
      <c r="C254" s="138"/>
      <c r="D254" s="127"/>
      <c r="E254" s="144">
        <v>11025</v>
      </c>
    </row>
    <row r="255" spans="1:6" ht="14.5" outlineLevel="1">
      <c r="A255" s="118" t="s">
        <v>269</v>
      </c>
      <c r="B255" s="138" t="s">
        <v>270</v>
      </c>
      <c r="C255" s="138"/>
      <c r="D255" s="127"/>
      <c r="E255" s="144">
        <v>12280</v>
      </c>
    </row>
    <row r="256" spans="1:6" ht="14.5" outlineLevel="1">
      <c r="A256" s="118" t="s">
        <v>271</v>
      </c>
      <c r="B256" s="138" t="s">
        <v>272</v>
      </c>
      <c r="C256" s="138"/>
      <c r="D256" s="127"/>
      <c r="E256" s="144">
        <v>2550</v>
      </c>
      <c r="F256" s="35"/>
    </row>
    <row r="257" spans="1:6" ht="14.5" outlineLevel="1">
      <c r="A257" s="118" t="s">
        <v>273</v>
      </c>
      <c r="B257" s="138" t="s">
        <v>274</v>
      </c>
      <c r="C257" s="138"/>
      <c r="D257" s="127"/>
      <c r="E257" s="144">
        <v>1710</v>
      </c>
    </row>
    <row r="258" spans="1:6" ht="14.5" outlineLevel="1">
      <c r="A258" s="137" t="s">
        <v>275</v>
      </c>
      <c r="B258" s="138" t="s">
        <v>401</v>
      </c>
      <c r="C258" s="138"/>
      <c r="D258" s="127"/>
      <c r="E258" s="144">
        <v>3275</v>
      </c>
    </row>
    <row r="259" spans="1:6" ht="14.5" outlineLevel="1">
      <c r="A259" s="137" t="s">
        <v>276</v>
      </c>
      <c r="B259" s="138" t="s">
        <v>402</v>
      </c>
      <c r="C259" s="138"/>
      <c r="D259" s="127"/>
      <c r="E259" s="144">
        <v>955</v>
      </c>
    </row>
    <row r="260" spans="1:6" ht="14.5" outlineLevel="1">
      <c r="A260" s="118" t="s">
        <v>277</v>
      </c>
      <c r="B260" s="138" t="s">
        <v>278</v>
      </c>
      <c r="C260" s="138"/>
      <c r="D260" s="127"/>
      <c r="E260" s="144">
        <v>0</v>
      </c>
    </row>
    <row r="261" spans="1:6" ht="14.5" outlineLevel="1">
      <c r="A261" s="118" t="s">
        <v>279</v>
      </c>
      <c r="B261" s="138" t="s">
        <v>280</v>
      </c>
      <c r="C261" s="138"/>
      <c r="D261" s="127"/>
      <c r="E261" s="144">
        <v>0</v>
      </c>
    </row>
    <row r="262" spans="1:6" ht="14.5" outlineLevel="1">
      <c r="A262" s="118" t="s">
        <v>281</v>
      </c>
      <c r="B262" s="138" t="s">
        <v>282</v>
      </c>
      <c r="C262" s="138"/>
      <c r="D262" s="127"/>
      <c r="E262" s="144">
        <v>2610</v>
      </c>
      <c r="F262" s="35"/>
    </row>
    <row r="263" spans="1:6" ht="14.5" outlineLevel="1">
      <c r="A263" s="118" t="s">
        <v>283</v>
      </c>
      <c r="B263" s="138" t="s">
        <v>284</v>
      </c>
      <c r="C263" s="138"/>
      <c r="D263" s="127"/>
      <c r="E263" s="144">
        <v>1320</v>
      </c>
    </row>
    <row r="264" spans="1:6" ht="14.5" outlineLevel="1">
      <c r="A264" s="118" t="s">
        <v>285</v>
      </c>
      <c r="B264" s="138" t="s">
        <v>286</v>
      </c>
      <c r="C264" s="138"/>
      <c r="D264" s="127"/>
      <c r="E264" s="144">
        <v>2610</v>
      </c>
    </row>
    <row r="265" spans="1:6" ht="14.5" outlineLevel="1">
      <c r="A265" s="118" t="s">
        <v>287</v>
      </c>
      <c r="B265" s="138" t="s">
        <v>288</v>
      </c>
      <c r="C265" s="138"/>
      <c r="D265" s="127"/>
      <c r="E265" s="144">
        <v>3055</v>
      </c>
    </row>
    <row r="266" spans="1:6" ht="14.5" outlineLevel="1">
      <c r="A266" s="118" t="s">
        <v>289</v>
      </c>
      <c r="B266" s="138" t="s">
        <v>290</v>
      </c>
      <c r="C266" s="138"/>
      <c r="D266" s="127"/>
      <c r="E266" s="144">
        <v>4770</v>
      </c>
    </row>
    <row r="267" spans="1:6" ht="14.5" outlineLevel="1">
      <c r="A267" s="118" t="s">
        <v>291</v>
      </c>
      <c r="B267" s="138" t="s">
        <v>292</v>
      </c>
      <c r="C267" s="138"/>
      <c r="D267" s="127"/>
      <c r="E267" s="144">
        <v>5920</v>
      </c>
    </row>
    <row r="268" spans="1:6" ht="14.5" outlineLevel="1">
      <c r="A268" s="118" t="s">
        <v>293</v>
      </c>
      <c r="B268" s="138" t="s">
        <v>294</v>
      </c>
      <c r="C268" s="138"/>
      <c r="D268" s="127"/>
      <c r="E268" s="144">
        <v>700</v>
      </c>
    </row>
    <row r="269" spans="1:6" ht="14.5" outlineLevel="1">
      <c r="A269" s="118" t="s">
        <v>295</v>
      </c>
      <c r="B269" s="138" t="s">
        <v>296</v>
      </c>
      <c r="C269" s="138"/>
      <c r="D269" s="127"/>
      <c r="E269" s="144">
        <v>335</v>
      </c>
      <c r="F269" s="35"/>
    </row>
    <row r="270" spans="1:6" ht="14.5" outlineLevel="1">
      <c r="A270" s="118" t="s">
        <v>297</v>
      </c>
      <c r="B270" s="138" t="s">
        <v>298</v>
      </c>
      <c r="C270" s="138"/>
      <c r="D270" s="127"/>
      <c r="E270" s="144">
        <v>500</v>
      </c>
    </row>
    <row r="271" spans="1:6" ht="14.5" outlineLevel="1">
      <c r="A271" s="118" t="s">
        <v>299</v>
      </c>
      <c r="B271" s="138" t="s">
        <v>300</v>
      </c>
      <c r="C271" s="138"/>
      <c r="D271" s="127"/>
      <c r="E271" s="144">
        <v>50</v>
      </c>
    </row>
    <row r="272" spans="1:6" ht="14.5" outlineLevel="1">
      <c r="A272" s="118" t="s">
        <v>301</v>
      </c>
      <c r="B272" s="138" t="s">
        <v>302</v>
      </c>
      <c r="C272" s="138"/>
      <c r="D272" s="127"/>
      <c r="E272" s="144">
        <v>2840</v>
      </c>
    </row>
    <row r="273" spans="1:6" s="35" customFormat="1" ht="14.5" outlineLevel="1">
      <c r="A273" s="118" t="s">
        <v>303</v>
      </c>
      <c r="B273" s="139" t="s">
        <v>304</v>
      </c>
      <c r="C273" s="138"/>
      <c r="D273" s="127"/>
      <c r="E273" s="144">
        <v>3070</v>
      </c>
    </row>
    <row r="274" spans="1:6" ht="14.5" outlineLevel="1">
      <c r="A274" s="118" t="s">
        <v>305</v>
      </c>
      <c r="B274" s="138" t="s">
        <v>306</v>
      </c>
      <c r="C274" s="138"/>
      <c r="D274" s="127"/>
      <c r="E274" s="144">
        <v>2350</v>
      </c>
    </row>
    <row r="275" spans="1:6" ht="14.5" outlineLevel="1">
      <c r="A275" s="118" t="s">
        <v>307</v>
      </c>
      <c r="B275" s="138" t="s">
        <v>308</v>
      </c>
      <c r="C275" s="138"/>
      <c r="D275" s="127"/>
      <c r="E275" s="144">
        <v>8345</v>
      </c>
    </row>
    <row r="276" spans="1:6" ht="14.5" outlineLevel="1">
      <c r="A276" s="118" t="s">
        <v>309</v>
      </c>
      <c r="B276" s="138" t="s">
        <v>310</v>
      </c>
      <c r="C276" s="138"/>
      <c r="D276" s="127"/>
      <c r="E276" s="144">
        <v>7925</v>
      </c>
    </row>
    <row r="277" spans="1:6" ht="19.5" customHeight="1" outlineLevel="1">
      <c r="A277" s="118" t="s">
        <v>311</v>
      </c>
      <c r="B277" s="138" t="s">
        <v>403</v>
      </c>
      <c r="C277" s="138"/>
      <c r="D277" s="127"/>
      <c r="E277" s="144">
        <v>860</v>
      </c>
    </row>
    <row r="278" spans="1:6" ht="19.5" customHeight="1" outlineLevel="1">
      <c r="A278" s="118" t="s">
        <v>312</v>
      </c>
      <c r="B278" s="138" t="s">
        <v>313</v>
      </c>
      <c r="C278" s="138"/>
      <c r="D278" s="127"/>
      <c r="E278" s="144">
        <v>870</v>
      </c>
    </row>
    <row r="279" spans="1:6" ht="18">
      <c r="A279" s="116" t="s">
        <v>314</v>
      </c>
      <c r="B279" s="116"/>
      <c r="C279" s="116"/>
      <c r="D279" s="140"/>
      <c r="E279" s="126"/>
      <c r="F279" s="35"/>
    </row>
    <row r="280" spans="1:6" ht="14.5" outlineLevel="1">
      <c r="A280" s="118" t="s">
        <v>315</v>
      </c>
      <c r="B280" s="138" t="s">
        <v>316</v>
      </c>
      <c r="C280" s="138"/>
      <c r="D280" s="127"/>
      <c r="E280" s="144">
        <v>300</v>
      </c>
    </row>
    <row r="281" spans="1:6" ht="14.5" outlineLevel="1">
      <c r="A281" s="118" t="s">
        <v>317</v>
      </c>
      <c r="B281" s="138" t="s">
        <v>318</v>
      </c>
      <c r="C281" s="138"/>
      <c r="D281" s="127"/>
      <c r="E281" s="144">
        <v>300</v>
      </c>
    </row>
    <row r="282" spans="1:6" ht="14.5" outlineLevel="1">
      <c r="A282" s="145"/>
      <c r="B282" s="146"/>
      <c r="C282" s="146"/>
      <c r="D282" s="147"/>
      <c r="E282" s="147">
        <v>0</v>
      </c>
      <c r="F282" s="35"/>
    </row>
    <row r="283" spans="1:6" ht="14.5" outlineLevel="1">
      <c r="A283" s="118" t="s">
        <v>319</v>
      </c>
      <c r="B283" s="138" t="s">
        <v>320</v>
      </c>
      <c r="C283" s="138"/>
      <c r="D283" s="127"/>
      <c r="E283" s="144">
        <v>500</v>
      </c>
    </row>
    <row r="284" spans="1:6" ht="14.5" outlineLevel="1">
      <c r="A284" s="118" t="s">
        <v>321</v>
      </c>
      <c r="B284" s="138" t="s">
        <v>322</v>
      </c>
      <c r="C284" s="138"/>
      <c r="D284" s="127"/>
      <c r="E284" s="144">
        <v>1000</v>
      </c>
    </row>
    <row r="285" spans="1:6" ht="14.5" outlineLevel="1">
      <c r="A285" s="118" t="s">
        <v>323</v>
      </c>
      <c r="B285" s="138" t="s">
        <v>324</v>
      </c>
      <c r="C285" s="138"/>
      <c r="D285" s="127"/>
      <c r="E285" s="144">
        <v>2400</v>
      </c>
    </row>
    <row r="286" spans="1:6" ht="18">
      <c r="A286" s="140" t="s">
        <v>411</v>
      </c>
      <c r="B286" s="140"/>
      <c r="C286" s="116"/>
      <c r="D286" s="140"/>
      <c r="E286" s="126"/>
      <c r="F286" s="35"/>
    </row>
    <row r="287" spans="1:6" ht="14.5" outlineLevel="2">
      <c r="A287" s="118" t="s">
        <v>326</v>
      </c>
      <c r="B287" s="138" t="s">
        <v>327</v>
      </c>
      <c r="C287" s="138"/>
      <c r="D287" s="127"/>
      <c r="E287" s="144">
        <v>200</v>
      </c>
    </row>
    <row r="288" spans="1:6" ht="14.5" outlineLevel="2">
      <c r="A288" s="118" t="s">
        <v>328</v>
      </c>
      <c r="B288" s="138" t="s">
        <v>329</v>
      </c>
      <c r="C288" s="138"/>
      <c r="D288" s="127"/>
      <c r="E288" s="144">
        <v>100</v>
      </c>
    </row>
    <row r="289" spans="1:5" ht="14.5" outlineLevel="2">
      <c r="A289" s="118" t="s">
        <v>330</v>
      </c>
      <c r="B289" s="138" t="s">
        <v>331</v>
      </c>
      <c r="C289" s="138"/>
      <c r="D289" s="127"/>
      <c r="E289" s="144">
        <v>300</v>
      </c>
    </row>
    <row r="290" spans="1:5" ht="13">
      <c r="A290" s="131"/>
      <c r="B290" s="120"/>
      <c r="C290" s="120"/>
    </row>
    <row r="291" spans="1:5" ht="13">
      <c r="A291" s="141" t="s">
        <v>332</v>
      </c>
      <c r="B291" s="141"/>
      <c r="C291" s="131"/>
    </row>
    <row r="292" spans="1:5">
      <c r="A292" s="157" t="s">
        <v>333</v>
      </c>
      <c r="B292" s="157"/>
      <c r="C292" s="132"/>
    </row>
    <row r="293" spans="1:5">
      <c r="A293" s="132"/>
      <c r="B293" s="132"/>
      <c r="C293" s="132"/>
    </row>
    <row r="294" spans="1:5" ht="13">
      <c r="A294" s="141" t="s">
        <v>334</v>
      </c>
      <c r="B294" s="141"/>
      <c r="C294" s="131"/>
    </row>
    <row r="295" spans="1:5" ht="37.5" customHeight="1">
      <c r="A295" s="155" t="s">
        <v>404</v>
      </c>
      <c r="B295" s="155"/>
      <c r="C295" s="130"/>
    </row>
    <row r="296" spans="1:5">
      <c r="A296" s="130"/>
      <c r="B296" s="130"/>
      <c r="C296" s="130"/>
    </row>
    <row r="297" spans="1:5" ht="3" customHeight="1">
      <c r="A297" s="141"/>
      <c r="B297" s="141"/>
      <c r="C297" s="131"/>
    </row>
    <row r="298" spans="1:5" ht="12.75" hidden="1" customHeight="1">
      <c r="A298" s="18"/>
      <c r="B298" s="19"/>
      <c r="C298" s="19"/>
    </row>
    <row r="299" spans="1:5" ht="12.75" hidden="1" customHeight="1">
      <c r="A299" s="142"/>
      <c r="B299" s="142"/>
      <c r="C299" s="132"/>
    </row>
    <row r="300" spans="1:5" ht="13">
      <c r="A300" s="141" t="s">
        <v>336</v>
      </c>
      <c r="B300" s="141"/>
      <c r="C300" s="131"/>
    </row>
    <row r="301" spans="1:5">
      <c r="A301" s="157" t="s">
        <v>405</v>
      </c>
      <c r="B301" s="157"/>
      <c r="C301" s="132"/>
    </row>
    <row r="302" spans="1:5" ht="6" customHeight="1">
      <c r="A302" s="132"/>
      <c r="B302" s="132"/>
      <c r="C302" s="132"/>
    </row>
    <row r="303" spans="1:5" ht="12" customHeight="1">
      <c r="A303" s="131" t="s">
        <v>338</v>
      </c>
      <c r="B303" s="132"/>
      <c r="C303" s="132"/>
    </row>
    <row r="304" spans="1:5" s="35" customFormat="1" ht="60.75" customHeight="1">
      <c r="A304" s="155" t="s">
        <v>406</v>
      </c>
      <c r="B304" s="155"/>
      <c r="C304" s="130"/>
    </row>
    <row r="305" spans="1:3" s="35" customFormat="1" ht="37.5" customHeight="1">
      <c r="A305" s="155" t="s">
        <v>340</v>
      </c>
      <c r="B305" s="155"/>
      <c r="C305" s="130"/>
    </row>
    <row r="306" spans="1:3">
      <c r="A306" s="130"/>
      <c r="B306" s="130"/>
      <c r="C306" s="130"/>
    </row>
    <row r="307" spans="1:3" ht="12.75" customHeight="1">
      <c r="A307" s="143" t="s">
        <v>341</v>
      </c>
      <c r="B307" s="143"/>
      <c r="C307" s="133"/>
    </row>
    <row r="308" spans="1:3" ht="33.75" customHeight="1">
      <c r="A308" s="155" t="s">
        <v>342</v>
      </c>
      <c r="B308" s="155"/>
      <c r="C308" s="130"/>
    </row>
    <row r="309" spans="1:3" ht="35.25" customHeight="1">
      <c r="A309" s="155" t="s">
        <v>343</v>
      </c>
      <c r="B309" s="155"/>
      <c r="C309" s="130"/>
    </row>
    <row r="310" spans="1:3" ht="16.5" customHeight="1">
      <c r="A310" s="20"/>
      <c r="B310" s="130"/>
      <c r="C310" s="130"/>
    </row>
    <row r="311" spans="1:3" ht="12.75" hidden="1" customHeight="1">
      <c r="A311" s="21"/>
      <c r="B311" s="22"/>
      <c r="C311" s="22"/>
    </row>
    <row r="312" spans="1:3" ht="13">
      <c r="A312" s="23" t="s">
        <v>344</v>
      </c>
      <c r="B312" s="24"/>
      <c r="C312" s="24"/>
    </row>
    <row r="313" spans="1:3" ht="21" customHeight="1">
      <c r="A313" s="156" t="s">
        <v>345</v>
      </c>
      <c r="B313" s="156"/>
      <c r="C313" s="25"/>
    </row>
    <row r="314" spans="1:3">
      <c r="A314" s="25"/>
      <c r="B314" s="25"/>
      <c r="C314" s="25"/>
    </row>
    <row r="315" spans="1:3">
      <c r="B315" s="24"/>
      <c r="C315" s="24"/>
    </row>
  </sheetData>
  <mergeCells count="8">
    <mergeCell ref="A309:B309"/>
    <mergeCell ref="A313:B313"/>
    <mergeCell ref="A292:B292"/>
    <mergeCell ref="A295:B295"/>
    <mergeCell ref="A301:B301"/>
    <mergeCell ref="A304:B304"/>
    <mergeCell ref="A305:B305"/>
    <mergeCell ref="A308:B308"/>
  </mergeCells>
  <pageMargins left="0.75" right="0.75" top="1" bottom="1" header="0.5" footer="0.5"/>
  <pageSetup paperSize="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6"/>
  <sheetViews>
    <sheetView zoomScale="120" zoomScaleNormal="120" workbookViewId="0">
      <pane ySplit="7" topLeftCell="A247" activePane="bottomLeft" state="frozen"/>
      <selection pane="bottomLeft" activeCell="C263" sqref="C263"/>
    </sheetView>
  </sheetViews>
  <sheetFormatPr defaultRowHeight="12.5"/>
  <cols>
    <col min="1" max="1" width="12.54296875" style="14" customWidth="1"/>
    <col min="2" max="2" width="77.54296875" customWidth="1"/>
    <col min="3" max="3" width="17" customWidth="1"/>
    <col min="4" max="5" width="13.81640625" customWidth="1"/>
    <col min="6" max="6" width="13.81640625" style="40" customWidth="1"/>
    <col min="7" max="7" width="12.26953125" customWidth="1"/>
    <col min="8" max="9" width="13.81640625" customWidth="1"/>
    <col min="10" max="10" width="21.26953125" style="87" customWidth="1"/>
    <col min="11" max="11" width="17.81640625" customWidth="1"/>
    <col min="12" max="12" width="17.7265625" customWidth="1"/>
    <col min="13" max="14" width="18.81640625" hidden="1" customWidth="1"/>
    <col min="15" max="15" width="33" customWidth="1"/>
  </cols>
  <sheetData>
    <row r="1" spans="1:15" ht="20">
      <c r="A1" s="9"/>
      <c r="B1" s="3"/>
      <c r="C1" s="3"/>
      <c r="D1" s="3"/>
      <c r="E1" s="3"/>
      <c r="F1" s="42"/>
      <c r="G1" s="3"/>
      <c r="H1" s="3"/>
      <c r="I1" s="3"/>
      <c r="J1" s="71"/>
    </row>
    <row r="2" spans="1:15" ht="20">
      <c r="A2" s="9" t="s">
        <v>346</v>
      </c>
      <c r="B2" s="3"/>
      <c r="C2" s="3"/>
      <c r="D2" s="3"/>
      <c r="E2" s="3"/>
      <c r="F2" s="42"/>
      <c r="G2" s="3"/>
      <c r="H2" s="3"/>
      <c r="I2" s="3"/>
      <c r="J2" s="72"/>
    </row>
    <row r="3" spans="1:15" ht="13">
      <c r="A3" s="119" t="s">
        <v>0</v>
      </c>
      <c r="B3" s="4"/>
      <c r="C3" s="4"/>
      <c r="D3" s="4"/>
      <c r="E3" s="4"/>
      <c r="F3" s="43"/>
      <c r="H3" s="4"/>
      <c r="I3" s="4"/>
      <c r="J3" s="73"/>
    </row>
    <row r="4" spans="1:15" ht="13">
      <c r="A4" s="119" t="s">
        <v>1</v>
      </c>
      <c r="B4" s="4"/>
      <c r="C4" s="5"/>
      <c r="D4" s="5"/>
      <c r="E4" s="5"/>
      <c r="F4" s="44"/>
      <c r="H4" s="5"/>
      <c r="I4" s="5"/>
      <c r="J4" s="74"/>
    </row>
    <row r="5" spans="1:15" ht="13">
      <c r="A5" s="119"/>
      <c r="B5" s="5"/>
      <c r="D5" s="5"/>
      <c r="E5" s="5"/>
      <c r="F5" s="44"/>
      <c r="H5" s="5"/>
      <c r="I5" s="5"/>
      <c r="J5" s="74"/>
    </row>
    <row r="6" spans="1:15" ht="18.5" thickBot="1">
      <c r="A6" s="10" t="s">
        <v>2</v>
      </c>
      <c r="B6" s="6"/>
      <c r="C6" s="134"/>
      <c r="D6" s="134"/>
      <c r="E6" s="134"/>
      <c r="F6" s="45"/>
      <c r="G6" s="134"/>
      <c r="H6" s="134"/>
      <c r="I6" s="135"/>
      <c r="J6" s="75"/>
      <c r="K6" s="134"/>
      <c r="L6" s="134"/>
      <c r="M6" s="134"/>
      <c r="N6" s="134"/>
      <c r="O6" s="134"/>
    </row>
    <row r="7" spans="1:15" s="35" customFormat="1" ht="37.5" customHeight="1">
      <c r="A7" s="38" t="s">
        <v>3</v>
      </c>
      <c r="B7" s="39" t="s">
        <v>4</v>
      </c>
      <c r="C7" s="39" t="s">
        <v>347</v>
      </c>
      <c r="D7" s="39" t="s">
        <v>348</v>
      </c>
      <c r="E7" s="39" t="s">
        <v>349</v>
      </c>
      <c r="F7" s="46" t="s">
        <v>350</v>
      </c>
      <c r="G7" s="39" t="s">
        <v>351</v>
      </c>
      <c r="H7" s="39" t="s">
        <v>352</v>
      </c>
      <c r="I7" s="66" t="s">
        <v>353</v>
      </c>
      <c r="J7" s="76" t="s">
        <v>354</v>
      </c>
      <c r="K7" s="69" t="s">
        <v>355</v>
      </c>
      <c r="L7" s="39" t="s">
        <v>356</v>
      </c>
      <c r="M7" s="39" t="s">
        <v>357</v>
      </c>
      <c r="N7" s="39" t="s">
        <v>358</v>
      </c>
      <c r="O7" s="76" t="s">
        <v>359</v>
      </c>
    </row>
    <row r="8" spans="1:15">
      <c r="A8" s="11"/>
      <c r="B8" s="7" t="s">
        <v>5</v>
      </c>
      <c r="C8" s="7"/>
      <c r="D8" s="7"/>
      <c r="E8" s="7"/>
      <c r="F8" s="47"/>
      <c r="G8" s="47"/>
      <c r="H8" s="7"/>
      <c r="I8" s="7"/>
      <c r="J8" s="77"/>
      <c r="O8" s="58"/>
    </row>
    <row r="9" spans="1:15">
      <c r="A9" s="12">
        <v>101</v>
      </c>
      <c r="B9" s="1" t="s">
        <v>6</v>
      </c>
      <c r="C9" s="2">
        <v>895</v>
      </c>
      <c r="D9" s="2">
        <v>865</v>
      </c>
      <c r="E9" s="2">
        <v>885</v>
      </c>
      <c r="F9" s="48">
        <f t="shared" ref="F9:F23" si="0">(E9/D9)-1</f>
        <v>2.3121387283236983E-2</v>
      </c>
      <c r="G9" s="48"/>
      <c r="H9" s="2" t="e">
        <f>VLOOKUP(A9,#REF!,4,FALSE)</f>
        <v>#REF!</v>
      </c>
      <c r="I9" s="67">
        <f>C9*(1+F9+G9)</f>
        <v>915.69364161849705</v>
      </c>
      <c r="J9" s="78">
        <f>MROUND(I9,5)</f>
        <v>915</v>
      </c>
      <c r="K9" s="70" t="e">
        <f>H9*C9</f>
        <v>#REF!</v>
      </c>
      <c r="L9" s="2" t="e">
        <f>H9*J9</f>
        <v>#REF!</v>
      </c>
      <c r="M9" s="63" t="e">
        <f>H9*D9</f>
        <v>#REF!</v>
      </c>
      <c r="N9" s="63" t="e">
        <f>H9*E9</f>
        <v>#REF!</v>
      </c>
      <c r="O9" s="58"/>
    </row>
    <row r="10" spans="1:15">
      <c r="A10" s="12">
        <v>103</v>
      </c>
      <c r="B10" s="1" t="s">
        <v>7</v>
      </c>
      <c r="C10" s="2">
        <v>400</v>
      </c>
      <c r="D10" s="2">
        <v>375</v>
      </c>
      <c r="E10" s="2">
        <v>385</v>
      </c>
      <c r="F10" s="48">
        <f t="shared" si="0"/>
        <v>2.6666666666666616E-2</v>
      </c>
      <c r="G10" s="48"/>
      <c r="H10" s="2" t="e">
        <f>VLOOKUP(A10,#REF!,4,FALSE)</f>
        <v>#REF!</v>
      </c>
      <c r="I10" s="67">
        <f t="shared" ref="I10:I73" si="1">C10*(1+F10+G10)</f>
        <v>410.66666666666663</v>
      </c>
      <c r="J10" s="78">
        <f t="shared" ref="J10:J73" si="2">MROUND(I10,5)</f>
        <v>410</v>
      </c>
      <c r="K10" s="70" t="e">
        <f t="shared" ref="K10:K73" si="3">H10*C10</f>
        <v>#REF!</v>
      </c>
      <c r="L10" s="2" t="e">
        <f t="shared" ref="L10:L73" si="4">H10*J10</f>
        <v>#REF!</v>
      </c>
      <c r="M10" s="63" t="e">
        <f t="shared" ref="M10:M73" si="5">H10*D10</f>
        <v>#REF!</v>
      </c>
      <c r="N10" s="63" t="e">
        <f t="shared" ref="N10:N73" si="6">H10*E10</f>
        <v>#REF!</v>
      </c>
      <c r="O10" s="58"/>
    </row>
    <row r="11" spans="1:15">
      <c r="A11" s="12">
        <v>107</v>
      </c>
      <c r="B11" s="1" t="s">
        <v>8</v>
      </c>
      <c r="C11" s="2">
        <v>1130</v>
      </c>
      <c r="D11" s="2">
        <v>1070</v>
      </c>
      <c r="E11" s="2">
        <v>1090</v>
      </c>
      <c r="F11" s="48">
        <f t="shared" si="0"/>
        <v>1.8691588785046731E-2</v>
      </c>
      <c r="G11" s="48"/>
      <c r="H11" s="2" t="e">
        <f>VLOOKUP(A11,#REF!,4,FALSE)</f>
        <v>#REF!</v>
      </c>
      <c r="I11" s="67">
        <f t="shared" si="1"/>
        <v>1151.1214953271028</v>
      </c>
      <c r="J11" s="78">
        <f t="shared" si="2"/>
        <v>1150</v>
      </c>
      <c r="K11" s="70" t="e">
        <f t="shared" si="3"/>
        <v>#REF!</v>
      </c>
      <c r="L11" s="2" t="e">
        <f t="shared" si="4"/>
        <v>#REF!</v>
      </c>
      <c r="M11" s="63" t="e">
        <f t="shared" si="5"/>
        <v>#REF!</v>
      </c>
      <c r="N11" s="63" t="e">
        <f t="shared" si="6"/>
        <v>#REF!</v>
      </c>
      <c r="O11" s="58"/>
    </row>
    <row r="12" spans="1:15">
      <c r="A12" s="12">
        <v>108</v>
      </c>
      <c r="B12" s="1" t="s">
        <v>9</v>
      </c>
      <c r="C12" s="2">
        <v>1815</v>
      </c>
      <c r="D12" s="2">
        <v>1740</v>
      </c>
      <c r="E12" s="2">
        <v>1775</v>
      </c>
      <c r="F12" s="48">
        <f t="shared" si="0"/>
        <v>2.0114942528735691E-2</v>
      </c>
      <c r="G12" s="48"/>
      <c r="H12" s="2" t="e">
        <f>VLOOKUP(A12,#REF!,4,FALSE)</f>
        <v>#REF!</v>
      </c>
      <c r="I12" s="67">
        <f t="shared" si="1"/>
        <v>1851.5086206896553</v>
      </c>
      <c r="J12" s="78">
        <f t="shared" si="2"/>
        <v>1850</v>
      </c>
      <c r="K12" s="70" t="e">
        <f t="shared" si="3"/>
        <v>#REF!</v>
      </c>
      <c r="L12" s="2" t="e">
        <f t="shared" si="4"/>
        <v>#REF!</v>
      </c>
      <c r="M12" s="63" t="e">
        <f t="shared" si="5"/>
        <v>#REF!</v>
      </c>
      <c r="N12" s="63" t="e">
        <f t="shared" si="6"/>
        <v>#REF!</v>
      </c>
      <c r="O12" s="58"/>
    </row>
    <row r="13" spans="1:15">
      <c r="A13" s="12">
        <v>111</v>
      </c>
      <c r="B13" s="1" t="s">
        <v>10</v>
      </c>
      <c r="C13" s="2">
        <v>695</v>
      </c>
      <c r="D13" s="2">
        <v>660</v>
      </c>
      <c r="E13" s="2">
        <v>675</v>
      </c>
      <c r="F13" s="48">
        <f t="shared" si="0"/>
        <v>2.2727272727272707E-2</v>
      </c>
      <c r="G13" s="48"/>
      <c r="H13" s="2" t="e">
        <f>VLOOKUP(A13,#REF!,4,FALSE)</f>
        <v>#REF!</v>
      </c>
      <c r="I13" s="67">
        <f t="shared" si="1"/>
        <v>710.7954545454545</v>
      </c>
      <c r="J13" s="78">
        <f t="shared" si="2"/>
        <v>710</v>
      </c>
      <c r="K13" s="70" t="e">
        <f t="shared" si="3"/>
        <v>#REF!</v>
      </c>
      <c r="L13" s="2" t="e">
        <f t="shared" si="4"/>
        <v>#REF!</v>
      </c>
      <c r="M13" s="63" t="e">
        <f t="shared" si="5"/>
        <v>#REF!</v>
      </c>
      <c r="N13" s="63" t="e">
        <f t="shared" si="6"/>
        <v>#REF!</v>
      </c>
      <c r="O13" s="58"/>
    </row>
    <row r="14" spans="1:15">
      <c r="A14" s="12">
        <v>112</v>
      </c>
      <c r="B14" s="1" t="s">
        <v>360</v>
      </c>
      <c r="C14" s="2">
        <v>900</v>
      </c>
      <c r="D14" s="2">
        <v>855</v>
      </c>
      <c r="E14" s="2">
        <v>875</v>
      </c>
      <c r="F14" s="48">
        <f t="shared" si="0"/>
        <v>2.3391812865497075E-2</v>
      </c>
      <c r="G14" s="48"/>
      <c r="H14" s="2" t="e">
        <f>VLOOKUP(A14,#REF!,4,FALSE)</f>
        <v>#REF!</v>
      </c>
      <c r="I14" s="67">
        <f t="shared" si="1"/>
        <v>921.0526315789474</v>
      </c>
      <c r="J14" s="78">
        <f t="shared" si="2"/>
        <v>920</v>
      </c>
      <c r="K14" s="70" t="e">
        <f t="shared" si="3"/>
        <v>#REF!</v>
      </c>
      <c r="L14" s="2" t="e">
        <f t="shared" si="4"/>
        <v>#REF!</v>
      </c>
      <c r="M14" s="63" t="e">
        <f t="shared" si="5"/>
        <v>#REF!</v>
      </c>
      <c r="N14" s="63" t="e">
        <f t="shared" si="6"/>
        <v>#REF!</v>
      </c>
      <c r="O14" s="58"/>
    </row>
    <row r="15" spans="1:15">
      <c r="A15" s="12">
        <v>113</v>
      </c>
      <c r="B15" s="1" t="s">
        <v>12</v>
      </c>
      <c r="C15" s="2">
        <v>300</v>
      </c>
      <c r="D15" s="2">
        <v>280</v>
      </c>
      <c r="E15" s="2">
        <v>285</v>
      </c>
      <c r="F15" s="48">
        <f t="shared" si="0"/>
        <v>1.7857142857142794E-2</v>
      </c>
      <c r="G15" s="48"/>
      <c r="H15" s="2" t="e">
        <f>VLOOKUP(A15,#REF!,4,FALSE)</f>
        <v>#REF!</v>
      </c>
      <c r="I15" s="67">
        <f t="shared" si="1"/>
        <v>305.35714285714283</v>
      </c>
      <c r="J15" s="78">
        <f t="shared" si="2"/>
        <v>305</v>
      </c>
      <c r="K15" s="70" t="e">
        <f t="shared" si="3"/>
        <v>#REF!</v>
      </c>
      <c r="L15" s="2" t="e">
        <f t="shared" si="4"/>
        <v>#REF!</v>
      </c>
      <c r="M15" s="63" t="e">
        <f t="shared" si="5"/>
        <v>#REF!</v>
      </c>
      <c r="N15" s="63" t="e">
        <f t="shared" si="6"/>
        <v>#REF!</v>
      </c>
      <c r="O15" s="58"/>
    </row>
    <row r="16" spans="1:15">
      <c r="A16" s="12">
        <v>114</v>
      </c>
      <c r="B16" s="1" t="s">
        <v>361</v>
      </c>
      <c r="C16" s="2">
        <v>555</v>
      </c>
      <c r="D16" s="2">
        <v>525</v>
      </c>
      <c r="E16" s="2">
        <v>535</v>
      </c>
      <c r="F16" s="48">
        <f t="shared" si="0"/>
        <v>1.904761904761898E-2</v>
      </c>
      <c r="G16" s="48"/>
      <c r="H16" s="2" t="e">
        <f>VLOOKUP(A16,#REF!,4,FALSE)</f>
        <v>#REF!</v>
      </c>
      <c r="I16" s="67">
        <f t="shared" si="1"/>
        <v>565.57142857142856</v>
      </c>
      <c r="J16" s="78">
        <f t="shared" si="2"/>
        <v>565</v>
      </c>
      <c r="K16" s="70" t="e">
        <f t="shared" si="3"/>
        <v>#REF!</v>
      </c>
      <c r="L16" s="2" t="e">
        <f t="shared" si="4"/>
        <v>#REF!</v>
      </c>
      <c r="M16" s="63" t="e">
        <f t="shared" si="5"/>
        <v>#REF!</v>
      </c>
      <c r="N16" s="63" t="e">
        <f t="shared" si="6"/>
        <v>#REF!</v>
      </c>
      <c r="O16" s="58"/>
    </row>
    <row r="17" spans="1:15">
      <c r="A17" s="12">
        <v>121</v>
      </c>
      <c r="B17" s="1" t="s">
        <v>14</v>
      </c>
      <c r="C17" s="2">
        <v>70</v>
      </c>
      <c r="D17" s="2">
        <v>60</v>
      </c>
      <c r="E17" s="2">
        <v>60</v>
      </c>
      <c r="F17" s="48">
        <f t="shared" si="0"/>
        <v>0</v>
      </c>
      <c r="G17" s="48"/>
      <c r="H17" s="2" t="e">
        <f>VLOOKUP(A17,#REF!,4,FALSE)</f>
        <v>#REF!</v>
      </c>
      <c r="I17" s="67">
        <f t="shared" si="1"/>
        <v>70</v>
      </c>
      <c r="J17" s="78">
        <f t="shared" si="2"/>
        <v>70</v>
      </c>
      <c r="K17" s="70" t="e">
        <f t="shared" si="3"/>
        <v>#REF!</v>
      </c>
      <c r="L17" s="2" t="e">
        <f t="shared" si="4"/>
        <v>#REF!</v>
      </c>
      <c r="M17" s="63" t="e">
        <f t="shared" si="5"/>
        <v>#REF!</v>
      </c>
      <c r="N17" s="63" t="e">
        <f t="shared" si="6"/>
        <v>#REF!</v>
      </c>
      <c r="O17" s="58"/>
    </row>
    <row r="18" spans="1:15">
      <c r="A18" s="12">
        <v>123</v>
      </c>
      <c r="B18" s="1" t="s">
        <v>15</v>
      </c>
      <c r="C18" s="2">
        <v>955</v>
      </c>
      <c r="D18" s="2">
        <v>820</v>
      </c>
      <c r="E18" s="2">
        <v>835</v>
      </c>
      <c r="F18" s="48">
        <f t="shared" si="0"/>
        <v>1.8292682926829285E-2</v>
      </c>
      <c r="G18" s="48"/>
      <c r="H18" s="2" t="e">
        <f>VLOOKUP(A18,#REF!,4,FALSE)</f>
        <v>#REF!</v>
      </c>
      <c r="I18" s="67">
        <f t="shared" si="1"/>
        <v>972.46951219512198</v>
      </c>
      <c r="J18" s="78">
        <f t="shared" si="2"/>
        <v>970</v>
      </c>
      <c r="K18" s="70" t="e">
        <f t="shared" si="3"/>
        <v>#REF!</v>
      </c>
      <c r="L18" s="2" t="e">
        <f t="shared" si="4"/>
        <v>#REF!</v>
      </c>
      <c r="M18" s="63" t="e">
        <f t="shared" si="5"/>
        <v>#REF!</v>
      </c>
      <c r="N18" s="63" t="e">
        <f t="shared" si="6"/>
        <v>#REF!</v>
      </c>
      <c r="O18" s="58"/>
    </row>
    <row r="19" spans="1:15">
      <c r="A19" s="12">
        <v>124</v>
      </c>
      <c r="B19" s="1" t="s">
        <v>16</v>
      </c>
      <c r="C19" s="2">
        <v>645</v>
      </c>
      <c r="D19" s="2">
        <v>530</v>
      </c>
      <c r="E19" s="2">
        <v>540</v>
      </c>
      <c r="F19" s="48">
        <f t="shared" si="0"/>
        <v>1.8867924528301883E-2</v>
      </c>
      <c r="G19" s="48"/>
      <c r="H19" s="2" t="e">
        <f>VLOOKUP(A19,#REF!,4,FALSE)</f>
        <v>#REF!</v>
      </c>
      <c r="I19" s="67">
        <f t="shared" si="1"/>
        <v>657.16981132075466</v>
      </c>
      <c r="J19" s="78">
        <f t="shared" si="2"/>
        <v>655</v>
      </c>
      <c r="K19" s="70" t="e">
        <f t="shared" si="3"/>
        <v>#REF!</v>
      </c>
      <c r="L19" s="2" t="e">
        <f t="shared" si="4"/>
        <v>#REF!</v>
      </c>
      <c r="M19" s="63" t="e">
        <f t="shared" si="5"/>
        <v>#REF!</v>
      </c>
      <c r="N19" s="63" t="e">
        <f t="shared" si="6"/>
        <v>#REF!</v>
      </c>
      <c r="O19" s="58"/>
    </row>
    <row r="20" spans="1:15">
      <c r="A20" s="12">
        <v>125</v>
      </c>
      <c r="B20" s="1" t="s">
        <v>17</v>
      </c>
      <c r="C20" s="2">
        <v>610</v>
      </c>
      <c r="D20" s="2">
        <v>520</v>
      </c>
      <c r="E20" s="2">
        <v>530</v>
      </c>
      <c r="F20" s="48">
        <f t="shared" si="0"/>
        <v>1.9230769230769162E-2</v>
      </c>
      <c r="G20" s="48"/>
      <c r="H20" s="2" t="e">
        <f>VLOOKUP(A20,#REF!,4,FALSE)</f>
        <v>#REF!</v>
      </c>
      <c r="I20" s="67">
        <f t="shared" si="1"/>
        <v>621.73076923076917</v>
      </c>
      <c r="J20" s="78">
        <f t="shared" si="2"/>
        <v>620</v>
      </c>
      <c r="K20" s="70" t="e">
        <f t="shared" si="3"/>
        <v>#REF!</v>
      </c>
      <c r="L20" s="2" t="e">
        <f t="shared" si="4"/>
        <v>#REF!</v>
      </c>
      <c r="M20" s="63" t="e">
        <f t="shared" si="5"/>
        <v>#REF!</v>
      </c>
      <c r="N20" s="63" t="e">
        <f t="shared" si="6"/>
        <v>#REF!</v>
      </c>
      <c r="O20" s="58"/>
    </row>
    <row r="21" spans="1:15">
      <c r="A21" s="12">
        <v>126</v>
      </c>
      <c r="B21" s="1" t="s">
        <v>18</v>
      </c>
      <c r="C21" s="2">
        <v>1180</v>
      </c>
      <c r="D21" s="2">
        <v>1005</v>
      </c>
      <c r="E21" s="2">
        <v>1020</v>
      </c>
      <c r="F21" s="48">
        <f t="shared" si="0"/>
        <v>1.4925373134328401E-2</v>
      </c>
      <c r="G21" s="48"/>
      <c r="H21" s="2" t="e">
        <f>VLOOKUP(A21,#REF!,4,FALSE)</f>
        <v>#REF!</v>
      </c>
      <c r="I21" s="67">
        <f t="shared" si="1"/>
        <v>1197.6119402985075</v>
      </c>
      <c r="J21" s="78">
        <f t="shared" si="2"/>
        <v>1200</v>
      </c>
      <c r="K21" s="70" t="e">
        <f t="shared" si="3"/>
        <v>#REF!</v>
      </c>
      <c r="L21" s="2" t="e">
        <f t="shared" si="4"/>
        <v>#REF!</v>
      </c>
      <c r="M21" s="63" t="e">
        <f t="shared" si="5"/>
        <v>#REF!</v>
      </c>
      <c r="N21" s="63" t="e">
        <f t="shared" si="6"/>
        <v>#REF!</v>
      </c>
      <c r="O21" s="58"/>
    </row>
    <row r="22" spans="1:15">
      <c r="A22" s="12">
        <v>127</v>
      </c>
      <c r="B22" s="1" t="s">
        <v>19</v>
      </c>
      <c r="C22" s="2">
        <v>195</v>
      </c>
      <c r="D22" s="2">
        <v>195</v>
      </c>
      <c r="E22" s="2">
        <v>200</v>
      </c>
      <c r="F22" s="48">
        <f t="shared" si="0"/>
        <v>2.564102564102555E-2</v>
      </c>
      <c r="G22" s="48"/>
      <c r="H22" s="2" t="e">
        <f>VLOOKUP(A22,#REF!,4,FALSE)</f>
        <v>#REF!</v>
      </c>
      <c r="I22" s="67">
        <f t="shared" si="1"/>
        <v>199.99999999999997</v>
      </c>
      <c r="J22" s="78">
        <f t="shared" si="2"/>
        <v>200</v>
      </c>
      <c r="K22" s="70" t="e">
        <f t="shared" si="3"/>
        <v>#REF!</v>
      </c>
      <c r="L22" s="2" t="e">
        <f t="shared" si="4"/>
        <v>#REF!</v>
      </c>
      <c r="M22" s="63" t="e">
        <f t="shared" si="5"/>
        <v>#REF!</v>
      </c>
      <c r="N22" s="63" t="e">
        <f t="shared" si="6"/>
        <v>#REF!</v>
      </c>
      <c r="O22" s="58"/>
    </row>
    <row r="23" spans="1:15">
      <c r="A23" s="12">
        <v>128</v>
      </c>
      <c r="B23" s="1" t="s">
        <v>20</v>
      </c>
      <c r="C23" s="2">
        <v>340</v>
      </c>
      <c r="D23" s="2">
        <v>340</v>
      </c>
      <c r="E23" s="2">
        <v>345</v>
      </c>
      <c r="F23" s="48">
        <f t="shared" si="0"/>
        <v>1.4705882352941124E-2</v>
      </c>
      <c r="G23" s="48"/>
      <c r="H23" s="2" t="e">
        <f>VLOOKUP(A23,#REF!,4,FALSE)</f>
        <v>#REF!</v>
      </c>
      <c r="I23" s="67">
        <f t="shared" si="1"/>
        <v>345</v>
      </c>
      <c r="J23" s="78">
        <f t="shared" si="2"/>
        <v>345</v>
      </c>
      <c r="K23" s="70" t="e">
        <f t="shared" si="3"/>
        <v>#REF!</v>
      </c>
      <c r="L23" s="2" t="e">
        <f t="shared" si="4"/>
        <v>#REF!</v>
      </c>
      <c r="M23" s="63" t="e">
        <f t="shared" si="5"/>
        <v>#REF!</v>
      </c>
      <c r="N23" s="63" t="e">
        <f t="shared" si="6"/>
        <v>#REF!</v>
      </c>
      <c r="O23" s="58"/>
    </row>
    <row r="24" spans="1:15">
      <c r="A24" s="27">
        <v>131</v>
      </c>
      <c r="B24" s="28" t="s">
        <v>21</v>
      </c>
      <c r="C24" s="29">
        <v>0</v>
      </c>
      <c r="D24" s="29"/>
      <c r="E24" s="29">
        <v>1020</v>
      </c>
      <c r="F24" s="49"/>
      <c r="G24" s="48"/>
      <c r="H24" s="29"/>
      <c r="I24" s="29">
        <f t="shared" si="1"/>
        <v>0</v>
      </c>
      <c r="J24" s="79">
        <v>1020</v>
      </c>
      <c r="K24" s="70">
        <f t="shared" si="3"/>
        <v>0</v>
      </c>
      <c r="L24" s="2">
        <f t="shared" si="4"/>
        <v>0</v>
      </c>
      <c r="M24" s="63">
        <f t="shared" si="5"/>
        <v>0</v>
      </c>
      <c r="N24" s="63">
        <f t="shared" si="6"/>
        <v>0</v>
      </c>
      <c r="O24" s="57" t="s">
        <v>362</v>
      </c>
    </row>
    <row r="25" spans="1:15">
      <c r="A25" s="27">
        <v>132</v>
      </c>
      <c r="B25" s="28" t="s">
        <v>22</v>
      </c>
      <c r="C25" s="29">
        <v>0</v>
      </c>
      <c r="D25" s="29"/>
      <c r="E25" s="29">
        <v>1310</v>
      </c>
      <c r="F25" s="49"/>
      <c r="G25" s="48"/>
      <c r="H25" s="29"/>
      <c r="I25" s="29">
        <f t="shared" si="1"/>
        <v>0</v>
      </c>
      <c r="J25" s="79">
        <v>1310</v>
      </c>
      <c r="K25" s="70">
        <f t="shared" si="3"/>
        <v>0</v>
      </c>
      <c r="L25" s="2">
        <f t="shared" si="4"/>
        <v>0</v>
      </c>
      <c r="M25" s="63">
        <f t="shared" si="5"/>
        <v>0</v>
      </c>
      <c r="N25" s="63">
        <f t="shared" si="6"/>
        <v>0</v>
      </c>
      <c r="O25" s="57" t="s">
        <v>362</v>
      </c>
    </row>
    <row r="26" spans="1:15">
      <c r="A26" s="27">
        <v>133</v>
      </c>
      <c r="B26" s="28" t="s">
        <v>23</v>
      </c>
      <c r="C26" s="29">
        <v>0</v>
      </c>
      <c r="D26" s="29"/>
      <c r="E26" s="29">
        <v>1605</v>
      </c>
      <c r="F26" s="49"/>
      <c r="G26" s="48"/>
      <c r="H26" s="29"/>
      <c r="I26" s="29">
        <f t="shared" si="1"/>
        <v>0</v>
      </c>
      <c r="J26" s="79">
        <v>1605</v>
      </c>
      <c r="K26" s="70">
        <f t="shared" si="3"/>
        <v>0</v>
      </c>
      <c r="L26" s="2">
        <f t="shared" si="4"/>
        <v>0</v>
      </c>
      <c r="M26" s="63">
        <f t="shared" si="5"/>
        <v>0</v>
      </c>
      <c r="N26" s="63">
        <f t="shared" si="6"/>
        <v>0</v>
      </c>
      <c r="O26" s="57" t="s">
        <v>362</v>
      </c>
    </row>
    <row r="27" spans="1:15">
      <c r="A27" s="27">
        <v>134</v>
      </c>
      <c r="B27" s="28" t="s">
        <v>24</v>
      </c>
      <c r="C27" s="29">
        <v>0</v>
      </c>
      <c r="D27" s="29"/>
      <c r="E27" s="29">
        <v>1900</v>
      </c>
      <c r="F27" s="49"/>
      <c r="G27" s="48"/>
      <c r="H27" s="29"/>
      <c r="I27" s="29">
        <f t="shared" si="1"/>
        <v>0</v>
      </c>
      <c r="J27" s="79">
        <v>1900</v>
      </c>
      <c r="K27" s="70">
        <f t="shared" si="3"/>
        <v>0</v>
      </c>
      <c r="L27" s="2">
        <f t="shared" si="4"/>
        <v>0</v>
      </c>
      <c r="M27" s="63">
        <f t="shared" si="5"/>
        <v>0</v>
      </c>
      <c r="N27" s="63">
        <f t="shared" si="6"/>
        <v>0</v>
      </c>
      <c r="O27" s="57" t="s">
        <v>362</v>
      </c>
    </row>
    <row r="28" spans="1:15">
      <c r="A28" s="12">
        <v>141</v>
      </c>
      <c r="B28" s="1" t="s">
        <v>363</v>
      </c>
      <c r="C28" s="2">
        <v>655</v>
      </c>
      <c r="D28" s="2">
        <v>600</v>
      </c>
      <c r="E28" s="2">
        <v>605</v>
      </c>
      <c r="F28" s="48">
        <f>(E28/D28)-1</f>
        <v>8.3333333333333037E-3</v>
      </c>
      <c r="G28" s="48"/>
      <c r="H28" s="2" t="e">
        <f>VLOOKUP(A28,#REF!,4,FALSE)</f>
        <v>#REF!</v>
      </c>
      <c r="I28" s="67">
        <f t="shared" si="1"/>
        <v>660.45833333333326</v>
      </c>
      <c r="J28" s="78">
        <f t="shared" si="2"/>
        <v>660</v>
      </c>
      <c r="K28" s="70" t="e">
        <f t="shared" si="3"/>
        <v>#REF!</v>
      </c>
      <c r="L28" s="2" t="e">
        <f t="shared" si="4"/>
        <v>#REF!</v>
      </c>
      <c r="M28" s="63" t="e">
        <f t="shared" si="5"/>
        <v>#REF!</v>
      </c>
      <c r="N28" s="63" t="e">
        <f t="shared" si="6"/>
        <v>#REF!</v>
      </c>
      <c r="O28" s="58"/>
    </row>
    <row r="29" spans="1:15">
      <c r="A29" s="12">
        <v>161</v>
      </c>
      <c r="B29" s="1" t="s">
        <v>364</v>
      </c>
      <c r="C29" s="2">
        <v>660</v>
      </c>
      <c r="D29" s="2">
        <v>625</v>
      </c>
      <c r="E29" s="2">
        <v>640</v>
      </c>
      <c r="F29" s="48">
        <f>(E29/D29)-1</f>
        <v>2.4000000000000021E-2</v>
      </c>
      <c r="G29" s="48"/>
      <c r="H29" s="2" t="e">
        <f>VLOOKUP(A29,#REF!,4,FALSE)</f>
        <v>#REF!</v>
      </c>
      <c r="I29" s="67">
        <f t="shared" si="1"/>
        <v>675.84</v>
      </c>
      <c r="J29" s="78">
        <f t="shared" si="2"/>
        <v>675</v>
      </c>
      <c r="K29" s="70" t="e">
        <f t="shared" si="3"/>
        <v>#REF!</v>
      </c>
      <c r="L29" s="2" t="e">
        <f t="shared" si="4"/>
        <v>#REF!</v>
      </c>
      <c r="M29" s="63" t="e">
        <f t="shared" si="5"/>
        <v>#REF!</v>
      </c>
      <c r="N29" s="63" t="e">
        <f t="shared" si="6"/>
        <v>#REF!</v>
      </c>
      <c r="O29" s="58"/>
    </row>
    <row r="30" spans="1:15">
      <c r="A30" s="12">
        <v>162</v>
      </c>
      <c r="B30" s="1" t="s">
        <v>28</v>
      </c>
      <c r="C30" s="2">
        <v>435</v>
      </c>
      <c r="D30" s="2">
        <v>400</v>
      </c>
      <c r="E30" s="2">
        <v>400</v>
      </c>
      <c r="F30" s="48">
        <f>(E30/D30)-1</f>
        <v>0</v>
      </c>
      <c r="G30" s="48"/>
      <c r="H30" s="2" t="e">
        <f>VLOOKUP(A30,#REF!,4,FALSE)</f>
        <v>#REF!</v>
      </c>
      <c r="I30" s="67">
        <f t="shared" si="1"/>
        <v>435</v>
      </c>
      <c r="J30" s="78">
        <f t="shared" si="2"/>
        <v>435</v>
      </c>
      <c r="K30" s="70" t="e">
        <f t="shared" si="3"/>
        <v>#REF!</v>
      </c>
      <c r="L30" s="2" t="e">
        <f t="shared" si="4"/>
        <v>#REF!</v>
      </c>
      <c r="M30" s="63" t="e">
        <f t="shared" si="5"/>
        <v>#REF!</v>
      </c>
      <c r="N30" s="63" t="e">
        <f t="shared" si="6"/>
        <v>#REF!</v>
      </c>
      <c r="O30" s="58"/>
    </row>
    <row r="31" spans="1:15">
      <c r="A31" s="12">
        <v>163</v>
      </c>
      <c r="B31" s="1" t="s">
        <v>29</v>
      </c>
      <c r="C31" s="2">
        <v>1130</v>
      </c>
      <c r="D31" s="2">
        <v>995</v>
      </c>
      <c r="E31" s="2">
        <v>1080</v>
      </c>
      <c r="F31" s="48">
        <f>(E31/D31)-1</f>
        <v>8.5427135678391997E-2</v>
      </c>
      <c r="G31" s="48"/>
      <c r="H31" s="2" t="e">
        <f>VLOOKUP(A31,#REF!,4,FALSE)</f>
        <v>#REF!</v>
      </c>
      <c r="I31" s="67">
        <f t="shared" si="1"/>
        <v>1226.532663316583</v>
      </c>
      <c r="J31" s="78">
        <f t="shared" si="2"/>
        <v>1225</v>
      </c>
      <c r="K31" s="70" t="e">
        <f t="shared" si="3"/>
        <v>#REF!</v>
      </c>
      <c r="L31" s="2" t="e">
        <f t="shared" si="4"/>
        <v>#REF!</v>
      </c>
      <c r="M31" s="63" t="e">
        <f t="shared" si="5"/>
        <v>#REF!</v>
      </c>
      <c r="N31" s="63" t="e">
        <f t="shared" si="6"/>
        <v>#REF!</v>
      </c>
      <c r="O31" s="58"/>
    </row>
    <row r="32" spans="1:15">
      <c r="A32" s="12">
        <v>164</v>
      </c>
      <c r="B32" s="1" t="s">
        <v>30</v>
      </c>
      <c r="C32" s="2">
        <v>630</v>
      </c>
      <c r="D32" s="2">
        <v>610</v>
      </c>
      <c r="E32" s="2">
        <v>610</v>
      </c>
      <c r="F32" s="48">
        <f>(E32/D32)-1</f>
        <v>0</v>
      </c>
      <c r="G32" s="48"/>
      <c r="H32" s="2" t="e">
        <f>VLOOKUP(A32,#REF!,4,FALSE)</f>
        <v>#REF!</v>
      </c>
      <c r="I32" s="67">
        <f t="shared" si="1"/>
        <v>630</v>
      </c>
      <c r="J32" s="78">
        <f t="shared" si="2"/>
        <v>630</v>
      </c>
      <c r="K32" s="70" t="e">
        <f t="shared" si="3"/>
        <v>#REF!</v>
      </c>
      <c r="L32" s="2" t="e">
        <f t="shared" si="4"/>
        <v>#REF!</v>
      </c>
      <c r="M32" s="63" t="e">
        <f t="shared" si="5"/>
        <v>#REF!</v>
      </c>
      <c r="N32" s="63" t="e">
        <f t="shared" si="6"/>
        <v>#REF!</v>
      </c>
      <c r="O32" s="58"/>
    </row>
    <row r="33" spans="1:19" ht="20">
      <c r="A33" s="159" t="s">
        <v>31</v>
      </c>
      <c r="B33" s="160"/>
      <c r="C33" s="134"/>
      <c r="D33" s="134" t="s">
        <v>365</v>
      </c>
      <c r="E33" s="134"/>
      <c r="F33" s="45"/>
      <c r="G33" s="134"/>
      <c r="H33" s="134"/>
      <c r="I33" s="135"/>
      <c r="J33" s="75"/>
      <c r="K33" s="134"/>
      <c r="L33" s="134"/>
      <c r="M33" s="3"/>
      <c r="N33" s="3"/>
      <c r="O33" s="58"/>
      <c r="Q33" s="41"/>
      <c r="S33" s="65"/>
    </row>
    <row r="34" spans="1:19">
      <c r="A34" s="12">
        <v>201</v>
      </c>
      <c r="B34" s="1" t="s">
        <v>32</v>
      </c>
      <c r="C34" s="2">
        <v>490</v>
      </c>
      <c r="D34" s="2">
        <v>430</v>
      </c>
      <c r="E34" s="2">
        <v>440</v>
      </c>
      <c r="F34" s="48">
        <f t="shared" ref="F34:F40" si="7">(E34/D34)-1</f>
        <v>2.3255813953488413E-2</v>
      </c>
      <c r="G34" s="48"/>
      <c r="H34" s="2" t="e">
        <f>VLOOKUP(A34,#REF!,4,FALSE)</f>
        <v>#REF!</v>
      </c>
      <c r="I34" s="67">
        <f t="shared" si="1"/>
        <v>501.39534883720933</v>
      </c>
      <c r="J34" s="78">
        <f t="shared" si="2"/>
        <v>500</v>
      </c>
      <c r="K34" s="70" t="e">
        <f t="shared" si="3"/>
        <v>#REF!</v>
      </c>
      <c r="L34" s="2" t="e">
        <f t="shared" si="4"/>
        <v>#REF!</v>
      </c>
      <c r="M34" s="63" t="e">
        <f t="shared" si="5"/>
        <v>#REF!</v>
      </c>
      <c r="N34" s="63" t="e">
        <f t="shared" si="6"/>
        <v>#REF!</v>
      </c>
      <c r="O34" s="58"/>
    </row>
    <row r="35" spans="1:19">
      <c r="A35" s="12">
        <v>204</v>
      </c>
      <c r="B35" s="1" t="s">
        <v>33</v>
      </c>
      <c r="C35" s="2">
        <v>855</v>
      </c>
      <c r="D35" s="2">
        <v>815</v>
      </c>
      <c r="E35" s="2">
        <v>830</v>
      </c>
      <c r="F35" s="48">
        <f t="shared" si="7"/>
        <v>1.8404907975460016E-2</v>
      </c>
      <c r="G35" s="48"/>
      <c r="H35" s="2" t="e">
        <f>VLOOKUP(A35,#REF!,4,FALSE)</f>
        <v>#REF!</v>
      </c>
      <c r="I35" s="67">
        <f t="shared" si="1"/>
        <v>870.73619631901829</v>
      </c>
      <c r="J35" s="78">
        <f t="shared" si="2"/>
        <v>870</v>
      </c>
      <c r="K35" s="70" t="e">
        <f t="shared" si="3"/>
        <v>#REF!</v>
      </c>
      <c r="L35" s="2" t="e">
        <f t="shared" si="4"/>
        <v>#REF!</v>
      </c>
      <c r="M35" s="63" t="e">
        <f t="shared" si="5"/>
        <v>#REF!</v>
      </c>
      <c r="N35" s="63" t="e">
        <f t="shared" si="6"/>
        <v>#REF!</v>
      </c>
      <c r="O35" s="58"/>
    </row>
    <row r="36" spans="1:19">
      <c r="A36" s="12">
        <v>205</v>
      </c>
      <c r="B36" s="1" t="s">
        <v>34</v>
      </c>
      <c r="C36" s="2">
        <v>185</v>
      </c>
      <c r="D36" s="2">
        <v>175</v>
      </c>
      <c r="E36" s="2">
        <v>180</v>
      </c>
      <c r="F36" s="48">
        <f t="shared" si="7"/>
        <v>2.857142857142847E-2</v>
      </c>
      <c r="G36" s="48"/>
      <c r="H36" s="2" t="e">
        <f>VLOOKUP(A36,#REF!,4,FALSE)</f>
        <v>#REF!</v>
      </c>
      <c r="I36" s="67">
        <f t="shared" si="1"/>
        <v>190.28571428571428</v>
      </c>
      <c r="J36" s="78">
        <f t="shared" si="2"/>
        <v>190</v>
      </c>
      <c r="K36" s="70" t="e">
        <f t="shared" si="3"/>
        <v>#REF!</v>
      </c>
      <c r="L36" s="2" t="e">
        <f t="shared" si="4"/>
        <v>#REF!</v>
      </c>
      <c r="M36" s="63" t="e">
        <f t="shared" si="5"/>
        <v>#REF!</v>
      </c>
      <c r="N36" s="63" t="e">
        <f t="shared" si="6"/>
        <v>#REF!</v>
      </c>
      <c r="O36" s="58"/>
    </row>
    <row r="37" spans="1:19">
      <c r="A37" s="12">
        <v>206</v>
      </c>
      <c r="B37" s="1" t="s">
        <v>35</v>
      </c>
      <c r="C37" s="2">
        <v>360</v>
      </c>
      <c r="D37" s="2">
        <v>350</v>
      </c>
      <c r="E37" s="2">
        <v>360</v>
      </c>
      <c r="F37" s="48">
        <f t="shared" si="7"/>
        <v>2.857142857142847E-2</v>
      </c>
      <c r="G37" s="48"/>
      <c r="H37" s="2" t="e">
        <f>VLOOKUP(A37,#REF!,4,FALSE)</f>
        <v>#REF!</v>
      </c>
      <c r="I37" s="67">
        <f t="shared" si="1"/>
        <v>370.28571428571422</v>
      </c>
      <c r="J37" s="78">
        <f t="shared" si="2"/>
        <v>370</v>
      </c>
      <c r="K37" s="70" t="e">
        <f t="shared" si="3"/>
        <v>#REF!</v>
      </c>
      <c r="L37" s="2" t="e">
        <f t="shared" si="4"/>
        <v>#REF!</v>
      </c>
      <c r="M37" s="63" t="e">
        <f t="shared" si="5"/>
        <v>#REF!</v>
      </c>
      <c r="N37" s="63" t="e">
        <f t="shared" si="6"/>
        <v>#REF!</v>
      </c>
      <c r="O37" s="58"/>
    </row>
    <row r="38" spans="1:19">
      <c r="A38" s="12">
        <v>207</v>
      </c>
      <c r="B38" s="1" t="s">
        <v>36</v>
      </c>
      <c r="C38" s="2">
        <v>285</v>
      </c>
      <c r="D38" s="2">
        <v>280</v>
      </c>
      <c r="E38" s="2">
        <v>285</v>
      </c>
      <c r="F38" s="48">
        <f t="shared" si="7"/>
        <v>1.7857142857142794E-2</v>
      </c>
      <c r="G38" s="48"/>
      <c r="H38" s="2" t="e">
        <f>VLOOKUP(A38,#REF!,4,FALSE)</f>
        <v>#REF!</v>
      </c>
      <c r="I38" s="67">
        <f t="shared" si="1"/>
        <v>290.08928571428572</v>
      </c>
      <c r="J38" s="78">
        <f t="shared" si="2"/>
        <v>290</v>
      </c>
      <c r="K38" s="70" t="e">
        <f t="shared" si="3"/>
        <v>#REF!</v>
      </c>
      <c r="L38" s="2" t="e">
        <f t="shared" si="4"/>
        <v>#REF!</v>
      </c>
      <c r="M38" s="63" t="e">
        <f t="shared" si="5"/>
        <v>#REF!</v>
      </c>
      <c r="N38" s="63" t="e">
        <f t="shared" si="6"/>
        <v>#REF!</v>
      </c>
      <c r="O38" s="58"/>
    </row>
    <row r="39" spans="1:19">
      <c r="A39" s="12">
        <v>208</v>
      </c>
      <c r="B39" s="1" t="s">
        <v>37</v>
      </c>
      <c r="C39" s="2">
        <v>535</v>
      </c>
      <c r="D39" s="2">
        <v>530</v>
      </c>
      <c r="E39" s="2">
        <v>545</v>
      </c>
      <c r="F39" s="48">
        <f t="shared" si="7"/>
        <v>2.8301886792452935E-2</v>
      </c>
      <c r="G39" s="48"/>
      <c r="H39" s="2" t="e">
        <f>VLOOKUP(A39,#REF!,4,FALSE)</f>
        <v>#REF!</v>
      </c>
      <c r="I39" s="67">
        <f t="shared" si="1"/>
        <v>550.14150943396237</v>
      </c>
      <c r="J39" s="78">
        <f t="shared" si="2"/>
        <v>550</v>
      </c>
      <c r="K39" s="70" t="e">
        <f t="shared" si="3"/>
        <v>#REF!</v>
      </c>
      <c r="L39" s="2" t="e">
        <f t="shared" si="4"/>
        <v>#REF!</v>
      </c>
      <c r="M39" s="63" t="e">
        <f t="shared" si="5"/>
        <v>#REF!</v>
      </c>
      <c r="N39" s="63" t="e">
        <f t="shared" si="6"/>
        <v>#REF!</v>
      </c>
      <c r="O39" s="58"/>
    </row>
    <row r="40" spans="1:19">
      <c r="A40" s="12">
        <v>209</v>
      </c>
      <c r="B40" s="1" t="s">
        <v>38</v>
      </c>
      <c r="C40" s="2">
        <v>835</v>
      </c>
      <c r="D40" s="2">
        <v>825</v>
      </c>
      <c r="E40" s="2">
        <v>840</v>
      </c>
      <c r="F40" s="48">
        <f t="shared" si="7"/>
        <v>1.8181818181818077E-2</v>
      </c>
      <c r="G40" s="48"/>
      <c r="H40" s="2" t="e">
        <f>VLOOKUP(A40,#REF!,4,FALSE)</f>
        <v>#REF!</v>
      </c>
      <c r="I40" s="67">
        <f t="shared" si="1"/>
        <v>850.18181818181813</v>
      </c>
      <c r="J40" s="78">
        <f t="shared" si="2"/>
        <v>850</v>
      </c>
      <c r="K40" s="70" t="e">
        <f t="shared" si="3"/>
        <v>#REF!</v>
      </c>
      <c r="L40" s="2" t="e">
        <f t="shared" si="4"/>
        <v>#REF!</v>
      </c>
      <c r="M40" s="63" t="e">
        <f t="shared" si="5"/>
        <v>#REF!</v>
      </c>
      <c r="N40" s="63" t="e">
        <f t="shared" si="6"/>
        <v>#REF!</v>
      </c>
      <c r="O40" s="58"/>
    </row>
    <row r="41" spans="1:19" ht="20">
      <c r="A41" s="159" t="s">
        <v>39</v>
      </c>
      <c r="B41" s="160"/>
      <c r="C41" s="134"/>
      <c r="D41" s="134"/>
      <c r="E41" s="134"/>
      <c r="F41" s="45"/>
      <c r="G41" s="134"/>
      <c r="H41" s="134"/>
      <c r="I41" s="135"/>
      <c r="J41" s="75"/>
      <c r="K41" s="134"/>
      <c r="L41" s="134"/>
      <c r="M41" s="3"/>
      <c r="N41" s="3"/>
      <c r="O41" s="58"/>
    </row>
    <row r="42" spans="1:19">
      <c r="A42" s="12">
        <v>301</v>
      </c>
      <c r="B42" s="1" t="s">
        <v>40</v>
      </c>
      <c r="C42" s="2">
        <v>435</v>
      </c>
      <c r="D42" s="2">
        <v>410</v>
      </c>
      <c r="E42" s="2">
        <v>420</v>
      </c>
      <c r="F42" s="48">
        <f t="shared" ref="F42:F55" si="8">(E42/D42)-1</f>
        <v>2.4390243902439046E-2</v>
      </c>
      <c r="G42" s="48"/>
      <c r="H42" s="2" t="e">
        <f>VLOOKUP(A42,#REF!,4,FALSE)</f>
        <v>#REF!</v>
      </c>
      <c r="I42" s="67">
        <f t="shared" si="1"/>
        <v>445.60975609756099</v>
      </c>
      <c r="J42" s="78">
        <f t="shared" si="2"/>
        <v>445</v>
      </c>
      <c r="K42" s="70" t="e">
        <f t="shared" si="3"/>
        <v>#REF!</v>
      </c>
      <c r="L42" s="2" t="e">
        <f t="shared" si="4"/>
        <v>#REF!</v>
      </c>
      <c r="M42" s="63" t="e">
        <f t="shared" si="5"/>
        <v>#REF!</v>
      </c>
      <c r="N42" s="63" t="e">
        <f t="shared" si="6"/>
        <v>#REF!</v>
      </c>
      <c r="O42" s="58"/>
    </row>
    <row r="43" spans="1:19">
      <c r="A43" s="12">
        <v>302</v>
      </c>
      <c r="B43" s="1" t="s">
        <v>41</v>
      </c>
      <c r="C43" s="2">
        <v>805</v>
      </c>
      <c r="D43" s="2">
        <v>770</v>
      </c>
      <c r="E43" s="2">
        <v>785</v>
      </c>
      <c r="F43" s="48">
        <f t="shared" si="8"/>
        <v>1.9480519480519431E-2</v>
      </c>
      <c r="G43" s="48"/>
      <c r="H43" s="2" t="e">
        <f>VLOOKUP(A43,#REF!,4,FALSE)</f>
        <v>#REF!</v>
      </c>
      <c r="I43" s="67">
        <f t="shared" si="1"/>
        <v>820.68181818181813</v>
      </c>
      <c r="J43" s="78">
        <f t="shared" si="2"/>
        <v>820</v>
      </c>
      <c r="K43" s="70" t="e">
        <f t="shared" si="3"/>
        <v>#REF!</v>
      </c>
      <c r="L43" s="2" t="e">
        <f t="shared" si="4"/>
        <v>#REF!</v>
      </c>
      <c r="M43" s="63" t="e">
        <f t="shared" si="5"/>
        <v>#REF!</v>
      </c>
      <c r="N43" s="63" t="e">
        <f t="shared" si="6"/>
        <v>#REF!</v>
      </c>
      <c r="O43" s="58"/>
    </row>
    <row r="44" spans="1:19">
      <c r="A44" s="12">
        <v>303</v>
      </c>
      <c r="B44" s="1" t="s">
        <v>42</v>
      </c>
      <c r="C44" s="2">
        <v>1150</v>
      </c>
      <c r="D44" s="2">
        <v>1140</v>
      </c>
      <c r="E44" s="2">
        <v>1160</v>
      </c>
      <c r="F44" s="48">
        <f t="shared" si="8"/>
        <v>1.7543859649122862E-2</v>
      </c>
      <c r="G44" s="48"/>
      <c r="H44" s="2" t="e">
        <f>VLOOKUP(A44,#REF!,4,FALSE)</f>
        <v>#REF!</v>
      </c>
      <c r="I44" s="67">
        <f t="shared" si="1"/>
        <v>1170.1754385964914</v>
      </c>
      <c r="J44" s="78">
        <f t="shared" si="2"/>
        <v>1170</v>
      </c>
      <c r="K44" s="70" t="e">
        <f t="shared" si="3"/>
        <v>#REF!</v>
      </c>
      <c r="L44" s="2" t="e">
        <f t="shared" si="4"/>
        <v>#REF!</v>
      </c>
      <c r="M44" s="63" t="e">
        <f t="shared" si="5"/>
        <v>#REF!</v>
      </c>
      <c r="N44" s="63" t="e">
        <f t="shared" si="6"/>
        <v>#REF!</v>
      </c>
      <c r="O44" s="58"/>
    </row>
    <row r="45" spans="1:19">
      <c r="A45" s="12">
        <v>304</v>
      </c>
      <c r="B45" s="1" t="s">
        <v>43</v>
      </c>
      <c r="C45" s="2">
        <v>1750</v>
      </c>
      <c r="D45" s="2">
        <v>1710</v>
      </c>
      <c r="E45" s="2">
        <v>1735</v>
      </c>
      <c r="F45" s="48">
        <f t="shared" si="8"/>
        <v>1.4619883040935644E-2</v>
      </c>
      <c r="G45" s="48"/>
      <c r="H45" s="2" t="e">
        <f>VLOOKUP(A45,#REF!,4,FALSE)</f>
        <v>#REF!</v>
      </c>
      <c r="I45" s="67">
        <f t="shared" si="1"/>
        <v>1775.5847953216373</v>
      </c>
      <c r="J45" s="78">
        <f t="shared" si="2"/>
        <v>1775</v>
      </c>
      <c r="K45" s="70" t="e">
        <f t="shared" si="3"/>
        <v>#REF!</v>
      </c>
      <c r="L45" s="2" t="e">
        <f t="shared" si="4"/>
        <v>#REF!</v>
      </c>
      <c r="M45" s="63" t="e">
        <f t="shared" si="5"/>
        <v>#REF!</v>
      </c>
      <c r="N45" s="63" t="e">
        <f t="shared" si="6"/>
        <v>#REF!</v>
      </c>
      <c r="O45" s="58"/>
    </row>
    <row r="46" spans="1:19">
      <c r="A46" s="12">
        <v>311</v>
      </c>
      <c r="B46" s="1" t="s">
        <v>44</v>
      </c>
      <c r="C46" s="2">
        <v>505</v>
      </c>
      <c r="D46" s="2">
        <v>430</v>
      </c>
      <c r="E46" s="2">
        <v>440</v>
      </c>
      <c r="F46" s="48">
        <f t="shared" si="8"/>
        <v>2.3255813953488413E-2</v>
      </c>
      <c r="G46" s="48"/>
      <c r="H46" s="2" t="e">
        <f>VLOOKUP(A46,#REF!,4,FALSE)</f>
        <v>#REF!</v>
      </c>
      <c r="I46" s="67">
        <f t="shared" si="1"/>
        <v>516.74418604651169</v>
      </c>
      <c r="J46" s="78">
        <f t="shared" si="2"/>
        <v>515</v>
      </c>
      <c r="K46" s="70" t="e">
        <f t="shared" si="3"/>
        <v>#REF!</v>
      </c>
      <c r="L46" s="2" t="e">
        <f t="shared" si="4"/>
        <v>#REF!</v>
      </c>
      <c r="M46" s="63" t="e">
        <f t="shared" si="5"/>
        <v>#REF!</v>
      </c>
      <c r="N46" s="63" t="e">
        <f t="shared" si="6"/>
        <v>#REF!</v>
      </c>
      <c r="O46" s="58"/>
    </row>
    <row r="47" spans="1:19">
      <c r="A47" s="12">
        <v>312</v>
      </c>
      <c r="B47" s="1" t="s">
        <v>45</v>
      </c>
      <c r="C47" s="2">
        <v>220</v>
      </c>
      <c r="D47" s="2">
        <v>175</v>
      </c>
      <c r="E47" s="2">
        <v>175</v>
      </c>
      <c r="F47" s="48">
        <f t="shared" si="8"/>
        <v>0</v>
      </c>
      <c r="G47" s="48"/>
      <c r="H47" s="2" t="e">
        <f>VLOOKUP(A47,#REF!,4,FALSE)</f>
        <v>#REF!</v>
      </c>
      <c r="I47" s="67">
        <f t="shared" si="1"/>
        <v>220</v>
      </c>
      <c r="J47" s="78">
        <f t="shared" si="2"/>
        <v>220</v>
      </c>
      <c r="K47" s="70" t="e">
        <f t="shared" si="3"/>
        <v>#REF!</v>
      </c>
      <c r="L47" s="2" t="e">
        <f t="shared" si="4"/>
        <v>#REF!</v>
      </c>
      <c r="M47" s="63" t="e">
        <f t="shared" si="5"/>
        <v>#REF!</v>
      </c>
      <c r="N47" s="63" t="e">
        <f t="shared" si="6"/>
        <v>#REF!</v>
      </c>
      <c r="O47" s="58"/>
    </row>
    <row r="48" spans="1:19">
      <c r="A48" s="12">
        <v>313</v>
      </c>
      <c r="B48" s="1" t="s">
        <v>46</v>
      </c>
      <c r="C48" s="2">
        <v>1100</v>
      </c>
      <c r="D48" s="2">
        <v>1075</v>
      </c>
      <c r="E48" s="2">
        <v>1100</v>
      </c>
      <c r="F48" s="48">
        <f t="shared" si="8"/>
        <v>2.3255813953488413E-2</v>
      </c>
      <c r="G48" s="48"/>
      <c r="H48" s="2" t="e">
        <f>VLOOKUP(A48,#REF!,4,FALSE)</f>
        <v>#REF!</v>
      </c>
      <c r="I48" s="67">
        <f t="shared" si="1"/>
        <v>1125.5813953488373</v>
      </c>
      <c r="J48" s="78">
        <f t="shared" si="2"/>
        <v>1125</v>
      </c>
      <c r="K48" s="70" t="e">
        <f t="shared" si="3"/>
        <v>#REF!</v>
      </c>
      <c r="L48" s="2" t="e">
        <f t="shared" si="4"/>
        <v>#REF!</v>
      </c>
      <c r="M48" s="63" t="e">
        <f t="shared" si="5"/>
        <v>#REF!</v>
      </c>
      <c r="N48" s="63" t="e">
        <f t="shared" si="6"/>
        <v>#REF!</v>
      </c>
      <c r="O48" s="58"/>
    </row>
    <row r="49" spans="1:15">
      <c r="A49" s="12">
        <v>314</v>
      </c>
      <c r="B49" s="1" t="s">
        <v>47</v>
      </c>
      <c r="C49" s="2">
        <v>510</v>
      </c>
      <c r="D49" s="2">
        <v>495</v>
      </c>
      <c r="E49" s="2">
        <v>505</v>
      </c>
      <c r="F49" s="48">
        <f t="shared" si="8"/>
        <v>2.020202020202011E-2</v>
      </c>
      <c r="G49" s="48"/>
      <c r="H49" s="2" t="e">
        <f>VLOOKUP(A49,#REF!,4,FALSE)</f>
        <v>#REF!</v>
      </c>
      <c r="I49" s="67">
        <f t="shared" si="1"/>
        <v>520.30303030303025</v>
      </c>
      <c r="J49" s="78">
        <f t="shared" si="2"/>
        <v>520</v>
      </c>
      <c r="K49" s="70" t="e">
        <f t="shared" si="3"/>
        <v>#REF!</v>
      </c>
      <c r="L49" s="2" t="e">
        <f t="shared" si="4"/>
        <v>#REF!</v>
      </c>
      <c r="M49" s="63" t="e">
        <f t="shared" si="5"/>
        <v>#REF!</v>
      </c>
      <c r="N49" s="63" t="e">
        <f t="shared" si="6"/>
        <v>#REF!</v>
      </c>
      <c r="O49" s="58"/>
    </row>
    <row r="50" spans="1:15">
      <c r="A50" s="12">
        <v>321</v>
      </c>
      <c r="B50" s="1" t="s">
        <v>48</v>
      </c>
      <c r="C50" s="2">
        <v>510</v>
      </c>
      <c r="D50" s="2">
        <v>435</v>
      </c>
      <c r="E50" s="2">
        <v>440</v>
      </c>
      <c r="F50" s="48">
        <f t="shared" si="8"/>
        <v>1.1494252873563315E-2</v>
      </c>
      <c r="G50" s="48"/>
      <c r="H50" s="2" t="e">
        <f>VLOOKUP(A50,#REF!,4,FALSE)</f>
        <v>#REF!</v>
      </c>
      <c r="I50" s="67">
        <f t="shared" si="1"/>
        <v>515.86206896551732</v>
      </c>
      <c r="J50" s="78">
        <f t="shared" si="2"/>
        <v>515</v>
      </c>
      <c r="K50" s="70" t="e">
        <f t="shared" si="3"/>
        <v>#REF!</v>
      </c>
      <c r="L50" s="2" t="e">
        <f t="shared" si="4"/>
        <v>#REF!</v>
      </c>
      <c r="M50" s="63" t="e">
        <f t="shared" si="5"/>
        <v>#REF!</v>
      </c>
      <c r="N50" s="63" t="e">
        <f t="shared" si="6"/>
        <v>#REF!</v>
      </c>
      <c r="O50" s="58"/>
    </row>
    <row r="51" spans="1:15">
      <c r="A51" s="12">
        <v>322</v>
      </c>
      <c r="B51" s="1" t="s">
        <v>49</v>
      </c>
      <c r="C51" s="2">
        <v>1180</v>
      </c>
      <c r="D51" s="2">
        <v>1135</v>
      </c>
      <c r="E51" s="2">
        <v>1155</v>
      </c>
      <c r="F51" s="48">
        <f t="shared" si="8"/>
        <v>1.7621145374449254E-2</v>
      </c>
      <c r="G51" s="48"/>
      <c r="H51" s="2" t="e">
        <f>VLOOKUP(A51,#REF!,4,FALSE)</f>
        <v>#REF!</v>
      </c>
      <c r="I51" s="67">
        <f t="shared" si="1"/>
        <v>1200.79295154185</v>
      </c>
      <c r="J51" s="78">
        <f t="shared" si="2"/>
        <v>1200</v>
      </c>
      <c r="K51" s="70" t="e">
        <f t="shared" si="3"/>
        <v>#REF!</v>
      </c>
      <c r="L51" s="2" t="e">
        <f t="shared" si="4"/>
        <v>#REF!</v>
      </c>
      <c r="M51" s="63" t="e">
        <f t="shared" si="5"/>
        <v>#REF!</v>
      </c>
      <c r="N51" s="63" t="e">
        <f t="shared" si="6"/>
        <v>#REF!</v>
      </c>
      <c r="O51" s="58"/>
    </row>
    <row r="52" spans="1:15">
      <c r="A52" s="12">
        <v>341</v>
      </c>
      <c r="B52" s="1" t="s">
        <v>50</v>
      </c>
      <c r="C52" s="2">
        <v>575</v>
      </c>
      <c r="D52" s="2">
        <v>530</v>
      </c>
      <c r="E52" s="2">
        <v>545</v>
      </c>
      <c r="F52" s="48">
        <f t="shared" si="8"/>
        <v>2.8301886792452935E-2</v>
      </c>
      <c r="G52" s="48"/>
      <c r="H52" s="2">
        <v>15876</v>
      </c>
      <c r="I52" s="67">
        <f t="shared" si="1"/>
        <v>591.27358490566041</v>
      </c>
      <c r="J52" s="78">
        <f t="shared" si="2"/>
        <v>590</v>
      </c>
      <c r="K52" s="70">
        <f t="shared" si="3"/>
        <v>9128700</v>
      </c>
      <c r="L52" s="2">
        <f t="shared" si="4"/>
        <v>9366840</v>
      </c>
      <c r="M52" s="63">
        <f t="shared" si="5"/>
        <v>8414280</v>
      </c>
      <c r="N52" s="63">
        <f t="shared" si="6"/>
        <v>8652420</v>
      </c>
      <c r="O52" s="58"/>
    </row>
    <row r="53" spans="1:15">
      <c r="A53" s="12">
        <v>342</v>
      </c>
      <c r="B53" s="1" t="s">
        <v>51</v>
      </c>
      <c r="C53" s="2">
        <v>1045</v>
      </c>
      <c r="D53" s="2">
        <v>1035</v>
      </c>
      <c r="E53" s="2">
        <v>1055</v>
      </c>
      <c r="F53" s="48">
        <f t="shared" si="8"/>
        <v>1.9323671497584627E-2</v>
      </c>
      <c r="G53" s="48"/>
      <c r="H53" s="2">
        <v>3243</v>
      </c>
      <c r="I53" s="67">
        <f t="shared" si="1"/>
        <v>1065.1932367149759</v>
      </c>
      <c r="J53" s="78">
        <f t="shared" si="2"/>
        <v>1065</v>
      </c>
      <c r="K53" s="70">
        <f t="shared" si="3"/>
        <v>3388935</v>
      </c>
      <c r="L53" s="2">
        <f t="shared" si="4"/>
        <v>3453795</v>
      </c>
      <c r="M53" s="63">
        <f t="shared" si="5"/>
        <v>3356505</v>
      </c>
      <c r="N53" s="63">
        <f t="shared" si="6"/>
        <v>3421365</v>
      </c>
      <c r="O53" s="58"/>
    </row>
    <row r="54" spans="1:15">
      <c r="A54" s="12">
        <v>343</v>
      </c>
      <c r="B54" s="1" t="s">
        <v>52</v>
      </c>
      <c r="C54" s="2">
        <v>1570</v>
      </c>
      <c r="D54" s="2">
        <v>1560</v>
      </c>
      <c r="E54" s="2">
        <v>1595</v>
      </c>
      <c r="F54" s="48">
        <f t="shared" si="8"/>
        <v>2.2435897435897356E-2</v>
      </c>
      <c r="G54" s="48"/>
      <c r="H54" s="2" t="e">
        <f>VLOOKUP(A54,#REF!,4,FALSE)</f>
        <v>#REF!</v>
      </c>
      <c r="I54" s="67">
        <f t="shared" si="1"/>
        <v>1605.2243589743589</v>
      </c>
      <c r="J54" s="78">
        <f t="shared" si="2"/>
        <v>1605</v>
      </c>
      <c r="K54" s="70" t="e">
        <f t="shared" si="3"/>
        <v>#REF!</v>
      </c>
      <c r="L54" s="2" t="e">
        <f t="shared" si="4"/>
        <v>#REF!</v>
      </c>
      <c r="M54" s="63" t="e">
        <f t="shared" si="5"/>
        <v>#REF!</v>
      </c>
      <c r="N54" s="63" t="e">
        <f t="shared" si="6"/>
        <v>#REF!</v>
      </c>
      <c r="O54" s="58"/>
    </row>
    <row r="55" spans="1:15">
      <c r="A55" s="12">
        <v>362</v>
      </c>
      <c r="B55" s="1" t="s">
        <v>53</v>
      </c>
      <c r="C55" s="2">
        <v>930</v>
      </c>
      <c r="D55" s="2">
        <v>835</v>
      </c>
      <c r="E55" s="2">
        <v>850</v>
      </c>
      <c r="F55" s="48">
        <f t="shared" si="8"/>
        <v>1.7964071856287456E-2</v>
      </c>
      <c r="G55" s="48"/>
      <c r="H55" s="2" t="e">
        <f>VLOOKUP(A55,#REF!,4,FALSE)</f>
        <v>#REF!</v>
      </c>
      <c r="I55" s="67">
        <f t="shared" si="1"/>
        <v>946.70658682634735</v>
      </c>
      <c r="J55" s="78">
        <f t="shared" si="2"/>
        <v>945</v>
      </c>
      <c r="K55" s="70" t="e">
        <f t="shared" si="3"/>
        <v>#REF!</v>
      </c>
      <c r="L55" s="2" t="e">
        <f t="shared" si="4"/>
        <v>#REF!</v>
      </c>
      <c r="M55" s="63" t="e">
        <f t="shared" si="5"/>
        <v>#REF!</v>
      </c>
      <c r="N55" s="63" t="e">
        <f t="shared" si="6"/>
        <v>#REF!</v>
      </c>
      <c r="O55" s="58"/>
    </row>
    <row r="56" spans="1:15" ht="20">
      <c r="A56" s="159" t="s">
        <v>54</v>
      </c>
      <c r="B56" s="160"/>
      <c r="C56" s="134"/>
      <c r="D56" s="134"/>
      <c r="E56" s="134"/>
      <c r="F56" s="45"/>
      <c r="G56" s="134"/>
      <c r="H56" s="134"/>
      <c r="I56" s="135"/>
      <c r="J56" s="75"/>
      <c r="K56" s="134"/>
      <c r="L56" s="134"/>
      <c r="M56" s="3">
        <f t="shared" si="5"/>
        <v>0</v>
      </c>
      <c r="N56" s="3">
        <f t="shared" si="6"/>
        <v>0</v>
      </c>
      <c r="O56" s="58"/>
    </row>
    <row r="57" spans="1:15">
      <c r="A57" s="12">
        <v>401</v>
      </c>
      <c r="B57" s="1" t="s">
        <v>55</v>
      </c>
      <c r="C57" s="2">
        <v>1095</v>
      </c>
      <c r="D57" s="2">
        <v>1035</v>
      </c>
      <c r="E57" s="2">
        <v>1055</v>
      </c>
      <c r="F57" s="48">
        <f t="shared" ref="F57:F120" si="9">(E57/D57)-1</f>
        <v>1.9323671497584627E-2</v>
      </c>
      <c r="G57" s="48"/>
      <c r="H57" s="2" t="e">
        <f>VLOOKUP(A57,#REF!,4,FALSE)</f>
        <v>#REF!</v>
      </c>
      <c r="I57" s="67">
        <f t="shared" si="1"/>
        <v>1116.1594202898552</v>
      </c>
      <c r="J57" s="78">
        <f t="shared" si="2"/>
        <v>1115</v>
      </c>
      <c r="K57" s="70" t="e">
        <f t="shared" si="3"/>
        <v>#REF!</v>
      </c>
      <c r="L57" s="2" t="e">
        <f t="shared" si="4"/>
        <v>#REF!</v>
      </c>
      <c r="M57" s="63" t="e">
        <f t="shared" si="5"/>
        <v>#REF!</v>
      </c>
      <c r="N57" s="63" t="e">
        <f t="shared" si="6"/>
        <v>#REF!</v>
      </c>
      <c r="O57" s="58"/>
    </row>
    <row r="58" spans="1:15">
      <c r="A58" s="12">
        <v>402</v>
      </c>
      <c r="B58" s="1" t="s">
        <v>56</v>
      </c>
      <c r="C58" s="2">
        <v>1915</v>
      </c>
      <c r="D58" s="2">
        <v>1715</v>
      </c>
      <c r="E58" s="2">
        <v>1570</v>
      </c>
      <c r="F58" s="62">
        <f t="shared" si="9"/>
        <v>-8.4548104956268189E-2</v>
      </c>
      <c r="G58" s="48"/>
      <c r="H58" s="2" t="e">
        <f>VLOOKUP(A58,#REF!,4,FALSE)</f>
        <v>#REF!</v>
      </c>
      <c r="I58" s="67"/>
      <c r="J58" s="78">
        <v>1915</v>
      </c>
      <c r="K58" s="70" t="e">
        <f t="shared" si="3"/>
        <v>#REF!</v>
      </c>
      <c r="L58" s="2" t="e">
        <f t="shared" si="4"/>
        <v>#REF!</v>
      </c>
      <c r="M58" s="63" t="e">
        <f t="shared" si="5"/>
        <v>#REF!</v>
      </c>
      <c r="N58" s="63" t="e">
        <f t="shared" si="6"/>
        <v>#REF!</v>
      </c>
      <c r="O58" s="57" t="s">
        <v>366</v>
      </c>
    </row>
    <row r="59" spans="1:15">
      <c r="A59" s="12">
        <v>403</v>
      </c>
      <c r="B59" s="1" t="s">
        <v>367</v>
      </c>
      <c r="C59" s="2">
        <v>200</v>
      </c>
      <c r="D59" s="2">
        <v>185</v>
      </c>
      <c r="E59" s="2">
        <v>190</v>
      </c>
      <c r="F59" s="48">
        <f t="shared" si="9"/>
        <v>2.7027027027026973E-2</v>
      </c>
      <c r="G59" s="48"/>
      <c r="H59" s="2" t="e">
        <f>VLOOKUP(A59,#REF!,4,FALSE)</f>
        <v>#REF!</v>
      </c>
      <c r="I59" s="67">
        <f t="shared" si="1"/>
        <v>205.40540540540539</v>
      </c>
      <c r="J59" s="78">
        <f t="shared" si="2"/>
        <v>205</v>
      </c>
      <c r="K59" s="70" t="e">
        <f t="shared" si="3"/>
        <v>#REF!</v>
      </c>
      <c r="L59" s="2" t="e">
        <f t="shared" si="4"/>
        <v>#REF!</v>
      </c>
      <c r="M59" s="63" t="e">
        <f t="shared" si="5"/>
        <v>#REF!</v>
      </c>
      <c r="N59" s="63" t="e">
        <f t="shared" si="6"/>
        <v>#REF!</v>
      </c>
      <c r="O59" s="58"/>
    </row>
    <row r="60" spans="1:15">
      <c r="A60" s="12">
        <v>404</v>
      </c>
      <c r="B60" s="1" t="s">
        <v>368</v>
      </c>
      <c r="C60" s="2">
        <v>3495</v>
      </c>
      <c r="D60" s="2">
        <v>3165</v>
      </c>
      <c r="E60" s="2">
        <v>3220</v>
      </c>
      <c r="F60" s="48">
        <f t="shared" si="9"/>
        <v>1.7377567140600236E-2</v>
      </c>
      <c r="G60" s="48"/>
      <c r="H60" s="2" t="e">
        <f>VLOOKUP(A60,#REF!,4,FALSE)</f>
        <v>#REF!</v>
      </c>
      <c r="I60" s="67">
        <f t="shared" si="1"/>
        <v>3555.7345971563977</v>
      </c>
      <c r="J60" s="78">
        <f t="shared" si="2"/>
        <v>3555</v>
      </c>
      <c r="K60" s="70" t="e">
        <f t="shared" si="3"/>
        <v>#REF!</v>
      </c>
      <c r="L60" s="2" t="e">
        <f t="shared" si="4"/>
        <v>#REF!</v>
      </c>
      <c r="M60" s="63" t="e">
        <f t="shared" si="5"/>
        <v>#REF!</v>
      </c>
      <c r="N60" s="63" t="e">
        <f t="shared" si="6"/>
        <v>#REF!</v>
      </c>
      <c r="O60" s="58"/>
    </row>
    <row r="61" spans="1:15">
      <c r="A61" s="12">
        <v>405</v>
      </c>
      <c r="B61" s="1" t="s">
        <v>58</v>
      </c>
      <c r="C61" s="2">
        <v>4845</v>
      </c>
      <c r="D61" s="2">
        <v>4220</v>
      </c>
      <c r="E61" s="2">
        <v>4300</v>
      </c>
      <c r="F61" s="48">
        <f t="shared" si="9"/>
        <v>1.8957345971563955E-2</v>
      </c>
      <c r="G61" s="48"/>
      <c r="H61" s="2" t="e">
        <f>VLOOKUP(A61,#REF!,4,FALSE)</f>
        <v>#REF!</v>
      </c>
      <c r="I61" s="67">
        <f t="shared" si="1"/>
        <v>4936.8483412322275</v>
      </c>
      <c r="J61" s="78">
        <f t="shared" si="2"/>
        <v>4935</v>
      </c>
      <c r="K61" s="70" t="e">
        <f t="shared" si="3"/>
        <v>#REF!</v>
      </c>
      <c r="L61" s="2" t="e">
        <f t="shared" si="4"/>
        <v>#REF!</v>
      </c>
      <c r="M61" s="63" t="e">
        <f t="shared" si="5"/>
        <v>#REF!</v>
      </c>
      <c r="N61" s="63" t="e">
        <f t="shared" si="6"/>
        <v>#REF!</v>
      </c>
      <c r="O61" s="58"/>
    </row>
    <row r="62" spans="1:15">
      <c r="A62" s="12">
        <v>406</v>
      </c>
      <c r="B62" s="1" t="s">
        <v>59</v>
      </c>
      <c r="C62" s="2">
        <v>1330</v>
      </c>
      <c r="D62" s="2">
        <v>1035</v>
      </c>
      <c r="E62" s="2">
        <v>1055</v>
      </c>
      <c r="F62" s="48">
        <f t="shared" si="9"/>
        <v>1.9323671497584627E-2</v>
      </c>
      <c r="G62" s="48"/>
      <c r="H62" s="2"/>
      <c r="I62" s="67">
        <f t="shared" si="1"/>
        <v>1355.7004830917876</v>
      </c>
      <c r="J62" s="78">
        <f t="shared" si="2"/>
        <v>1355</v>
      </c>
      <c r="K62" s="70">
        <f t="shared" si="3"/>
        <v>0</v>
      </c>
      <c r="L62" s="2">
        <f t="shared" si="4"/>
        <v>0</v>
      </c>
      <c r="M62" s="63">
        <f t="shared" si="5"/>
        <v>0</v>
      </c>
      <c r="N62" s="63">
        <f t="shared" si="6"/>
        <v>0</v>
      </c>
      <c r="O62" s="58"/>
    </row>
    <row r="63" spans="1:15">
      <c r="A63" s="12">
        <v>407</v>
      </c>
      <c r="B63" s="1" t="s">
        <v>60</v>
      </c>
      <c r="C63" s="2">
        <v>2130</v>
      </c>
      <c r="D63" s="2">
        <v>2085</v>
      </c>
      <c r="E63" s="2">
        <v>2125</v>
      </c>
      <c r="F63" s="48">
        <f t="shared" si="9"/>
        <v>1.9184652278177561E-2</v>
      </c>
      <c r="G63" s="48"/>
      <c r="H63" s="2" t="e">
        <f>VLOOKUP(A63,#REF!,4,FALSE)</f>
        <v>#REF!</v>
      </c>
      <c r="I63" s="67">
        <f t="shared" si="1"/>
        <v>2170.8633093525182</v>
      </c>
      <c r="J63" s="78">
        <f t="shared" si="2"/>
        <v>2170</v>
      </c>
      <c r="K63" s="70" t="e">
        <f t="shared" si="3"/>
        <v>#REF!</v>
      </c>
      <c r="L63" s="2" t="e">
        <f t="shared" si="4"/>
        <v>#REF!</v>
      </c>
      <c r="M63" s="63" t="e">
        <f t="shared" si="5"/>
        <v>#REF!</v>
      </c>
      <c r="N63" s="63" t="e">
        <f t="shared" si="6"/>
        <v>#REF!</v>
      </c>
      <c r="O63" s="58"/>
    </row>
    <row r="64" spans="1:15">
      <c r="A64" s="12">
        <v>408</v>
      </c>
      <c r="B64" s="1" t="s">
        <v>369</v>
      </c>
      <c r="C64" s="2">
        <v>4220</v>
      </c>
      <c r="D64" s="2">
        <v>4220</v>
      </c>
      <c r="E64" s="2">
        <v>4295</v>
      </c>
      <c r="F64" s="48">
        <f t="shared" si="9"/>
        <v>1.7772511848341166E-2</v>
      </c>
      <c r="G64" s="48"/>
      <c r="H64" s="2"/>
      <c r="I64" s="67">
        <f t="shared" si="1"/>
        <v>4295</v>
      </c>
      <c r="J64" s="78">
        <f t="shared" si="2"/>
        <v>4295</v>
      </c>
      <c r="K64" s="70">
        <f t="shared" si="3"/>
        <v>0</v>
      </c>
      <c r="L64" s="2">
        <f t="shared" si="4"/>
        <v>0</v>
      </c>
      <c r="M64" s="63">
        <f t="shared" si="5"/>
        <v>0</v>
      </c>
      <c r="N64" s="63">
        <f t="shared" si="6"/>
        <v>0</v>
      </c>
      <c r="O64" s="58"/>
    </row>
    <row r="65" spans="1:15">
      <c r="A65" s="12">
        <v>409</v>
      </c>
      <c r="B65" s="1" t="s">
        <v>62</v>
      </c>
      <c r="C65" s="2">
        <v>1550</v>
      </c>
      <c r="D65" s="2">
        <v>1550</v>
      </c>
      <c r="E65" s="2">
        <v>1575</v>
      </c>
      <c r="F65" s="48">
        <f t="shared" si="9"/>
        <v>1.6129032258064502E-2</v>
      </c>
      <c r="G65" s="48"/>
      <c r="H65" s="2" t="e">
        <f>VLOOKUP(A65,#REF!,4,FALSE)</f>
        <v>#REF!</v>
      </c>
      <c r="I65" s="67">
        <f t="shared" si="1"/>
        <v>1575</v>
      </c>
      <c r="J65" s="78">
        <f t="shared" si="2"/>
        <v>1575</v>
      </c>
      <c r="K65" s="70" t="e">
        <f t="shared" si="3"/>
        <v>#REF!</v>
      </c>
      <c r="L65" s="2" t="e">
        <f t="shared" si="4"/>
        <v>#REF!</v>
      </c>
      <c r="M65" s="63" t="e">
        <f t="shared" si="5"/>
        <v>#REF!</v>
      </c>
      <c r="N65" s="63" t="e">
        <f t="shared" si="6"/>
        <v>#REF!</v>
      </c>
      <c r="O65" s="58"/>
    </row>
    <row r="66" spans="1:15">
      <c r="A66" s="12">
        <v>420</v>
      </c>
      <c r="B66" s="1" t="s">
        <v>370</v>
      </c>
      <c r="C66" s="2">
        <v>3920</v>
      </c>
      <c r="D66" s="2">
        <v>2855</v>
      </c>
      <c r="E66" s="2">
        <v>2900</v>
      </c>
      <c r="F66" s="48">
        <f t="shared" si="9"/>
        <v>1.5761821366024442E-2</v>
      </c>
      <c r="G66" s="48"/>
      <c r="H66" s="2" t="e">
        <f>VLOOKUP(A66,#REF!,4,FALSE)</f>
        <v>#REF!</v>
      </c>
      <c r="I66" s="67">
        <f t="shared" si="1"/>
        <v>3981.7863397548158</v>
      </c>
      <c r="J66" s="78">
        <f t="shared" si="2"/>
        <v>3980</v>
      </c>
      <c r="K66" s="70" t="e">
        <f t="shared" si="3"/>
        <v>#REF!</v>
      </c>
      <c r="L66" s="2" t="e">
        <f t="shared" si="4"/>
        <v>#REF!</v>
      </c>
      <c r="M66" s="63" t="e">
        <f t="shared" si="5"/>
        <v>#REF!</v>
      </c>
      <c r="N66" s="63" t="e">
        <f t="shared" si="6"/>
        <v>#REF!</v>
      </c>
      <c r="O66" s="58"/>
    </row>
    <row r="67" spans="1:15">
      <c r="A67" s="30" t="s">
        <v>64</v>
      </c>
      <c r="B67" s="31" t="s">
        <v>65</v>
      </c>
      <c r="C67" s="32" t="s">
        <v>371</v>
      </c>
      <c r="D67" s="2">
        <v>2855</v>
      </c>
      <c r="E67" s="2">
        <v>2900</v>
      </c>
      <c r="F67" s="48">
        <f t="shared" si="9"/>
        <v>1.5761821366024442E-2</v>
      </c>
      <c r="G67" s="48"/>
      <c r="H67" s="2"/>
      <c r="I67" s="67"/>
      <c r="J67" s="78"/>
      <c r="K67" s="70"/>
      <c r="L67" s="2">
        <f t="shared" si="4"/>
        <v>0</v>
      </c>
      <c r="M67" s="63">
        <f t="shared" si="5"/>
        <v>0</v>
      </c>
      <c r="N67" s="63">
        <f t="shared" si="6"/>
        <v>0</v>
      </c>
      <c r="O67" s="58"/>
    </row>
    <row r="68" spans="1:15">
      <c r="A68" s="12">
        <v>421</v>
      </c>
      <c r="B68" s="1" t="s">
        <v>66</v>
      </c>
      <c r="C68" s="2">
        <v>4600</v>
      </c>
      <c r="D68" s="2">
        <v>3330</v>
      </c>
      <c r="E68" s="2">
        <v>3240</v>
      </c>
      <c r="F68" s="62">
        <f t="shared" si="9"/>
        <v>-2.7027027027026973E-2</v>
      </c>
      <c r="G68" s="48"/>
      <c r="H68" s="2" t="e">
        <f>VLOOKUP(A68,#REF!,4,FALSE)</f>
        <v>#REF!</v>
      </c>
      <c r="I68" s="67"/>
      <c r="J68" s="78">
        <v>4600</v>
      </c>
      <c r="K68" s="70" t="e">
        <f t="shared" si="3"/>
        <v>#REF!</v>
      </c>
      <c r="L68" s="2" t="e">
        <f t="shared" si="4"/>
        <v>#REF!</v>
      </c>
      <c r="M68" s="63" t="e">
        <f t="shared" si="5"/>
        <v>#REF!</v>
      </c>
      <c r="N68" s="63" t="e">
        <f t="shared" si="6"/>
        <v>#REF!</v>
      </c>
      <c r="O68" s="57" t="s">
        <v>366</v>
      </c>
    </row>
    <row r="69" spans="1:15">
      <c r="A69" s="12">
        <v>422</v>
      </c>
      <c r="B69" s="1" t="s">
        <v>67</v>
      </c>
      <c r="C69" s="2">
        <v>1720</v>
      </c>
      <c r="D69" s="2">
        <v>1525</v>
      </c>
      <c r="E69" s="2">
        <v>1555</v>
      </c>
      <c r="F69" s="48">
        <f t="shared" si="9"/>
        <v>1.9672131147540961E-2</v>
      </c>
      <c r="G69" s="48"/>
      <c r="H69" s="2"/>
      <c r="I69" s="67">
        <f t="shared" si="1"/>
        <v>1753.8360655737704</v>
      </c>
      <c r="J69" s="78">
        <f t="shared" si="2"/>
        <v>1755</v>
      </c>
      <c r="K69" s="70">
        <f t="shared" si="3"/>
        <v>0</v>
      </c>
      <c r="L69" s="2">
        <f t="shared" si="4"/>
        <v>0</v>
      </c>
      <c r="M69" s="63">
        <f t="shared" si="5"/>
        <v>0</v>
      </c>
      <c r="N69" s="63">
        <f t="shared" si="6"/>
        <v>0</v>
      </c>
      <c r="O69" s="58"/>
    </row>
    <row r="70" spans="1:15">
      <c r="A70" s="12">
        <v>423</v>
      </c>
      <c r="B70" s="1" t="s">
        <v>68</v>
      </c>
      <c r="C70" s="2">
        <v>5790</v>
      </c>
      <c r="D70" s="2">
        <v>4725</v>
      </c>
      <c r="E70" s="2">
        <v>4720</v>
      </c>
      <c r="F70" s="62">
        <f t="shared" si="9"/>
        <v>-1.0582010582010914E-3</v>
      </c>
      <c r="G70" s="48"/>
      <c r="H70" s="2" t="e">
        <f>VLOOKUP(A70,#REF!,4,FALSE)</f>
        <v>#REF!</v>
      </c>
      <c r="I70" s="67"/>
      <c r="J70" s="78">
        <v>5790</v>
      </c>
      <c r="K70" s="70" t="e">
        <f t="shared" si="3"/>
        <v>#REF!</v>
      </c>
      <c r="L70" s="2" t="e">
        <f t="shared" si="4"/>
        <v>#REF!</v>
      </c>
      <c r="M70" s="63" t="e">
        <f t="shared" si="5"/>
        <v>#REF!</v>
      </c>
      <c r="N70" s="63" t="e">
        <f t="shared" si="6"/>
        <v>#REF!</v>
      </c>
      <c r="O70" s="57" t="s">
        <v>366</v>
      </c>
    </row>
    <row r="71" spans="1:15">
      <c r="A71" s="12">
        <v>424</v>
      </c>
      <c r="B71" s="1" t="s">
        <v>69</v>
      </c>
      <c r="C71" s="2">
        <v>1915</v>
      </c>
      <c r="D71" s="2">
        <v>1710</v>
      </c>
      <c r="E71" s="2">
        <v>1745</v>
      </c>
      <c r="F71" s="48">
        <f t="shared" si="9"/>
        <v>2.0467836257309857E-2</v>
      </c>
      <c r="G71" s="48"/>
      <c r="H71" s="2" t="e">
        <f>VLOOKUP(A71,#REF!,4,FALSE)</f>
        <v>#REF!</v>
      </c>
      <c r="I71" s="67">
        <f t="shared" si="1"/>
        <v>1954.1959064327484</v>
      </c>
      <c r="J71" s="78">
        <f t="shared" si="2"/>
        <v>1955</v>
      </c>
      <c r="K71" s="70" t="e">
        <f t="shared" si="3"/>
        <v>#REF!</v>
      </c>
      <c r="L71" s="2" t="e">
        <f t="shared" si="4"/>
        <v>#REF!</v>
      </c>
      <c r="M71" s="63" t="e">
        <f t="shared" si="5"/>
        <v>#REF!</v>
      </c>
      <c r="N71" s="63" t="e">
        <f t="shared" si="6"/>
        <v>#REF!</v>
      </c>
      <c r="O71" s="58"/>
    </row>
    <row r="72" spans="1:15">
      <c r="A72" s="12">
        <v>425</v>
      </c>
      <c r="B72" s="1" t="s">
        <v>70</v>
      </c>
      <c r="C72" s="2">
        <v>8105</v>
      </c>
      <c r="D72" s="2">
        <v>6415</v>
      </c>
      <c r="E72" s="2">
        <v>6525</v>
      </c>
      <c r="F72" s="48">
        <f t="shared" si="9"/>
        <v>1.7147310989867437E-2</v>
      </c>
      <c r="G72" s="48"/>
      <c r="H72" s="2" t="e">
        <f>VLOOKUP(A72,#REF!,4,FALSE)</f>
        <v>#REF!</v>
      </c>
      <c r="I72" s="67">
        <f t="shared" si="1"/>
        <v>8243.9789555728748</v>
      </c>
      <c r="J72" s="78">
        <f t="shared" si="2"/>
        <v>8245</v>
      </c>
      <c r="K72" s="70" t="e">
        <f t="shared" si="3"/>
        <v>#REF!</v>
      </c>
      <c r="L72" s="2" t="e">
        <f t="shared" si="4"/>
        <v>#REF!</v>
      </c>
      <c r="M72" s="63" t="e">
        <f t="shared" si="5"/>
        <v>#REF!</v>
      </c>
      <c r="N72" s="63" t="e">
        <f t="shared" si="6"/>
        <v>#REF!</v>
      </c>
      <c r="O72" s="58"/>
    </row>
    <row r="73" spans="1:15">
      <c r="A73" s="12">
        <v>426</v>
      </c>
      <c r="B73" s="1" t="s">
        <v>71</v>
      </c>
      <c r="C73" s="2">
        <v>2545</v>
      </c>
      <c r="D73" s="2">
        <v>2285</v>
      </c>
      <c r="E73" s="2">
        <v>2330</v>
      </c>
      <c r="F73" s="48">
        <f t="shared" si="9"/>
        <v>1.9693654266958349E-2</v>
      </c>
      <c r="G73" s="48"/>
      <c r="H73" s="2" t="e">
        <f>VLOOKUP(A73,#REF!,4,FALSE)</f>
        <v>#REF!</v>
      </c>
      <c r="I73" s="67">
        <f t="shared" si="1"/>
        <v>2595.1203501094092</v>
      </c>
      <c r="J73" s="78">
        <f t="shared" si="2"/>
        <v>2595</v>
      </c>
      <c r="K73" s="70" t="e">
        <f t="shared" si="3"/>
        <v>#REF!</v>
      </c>
      <c r="L73" s="2" t="e">
        <f t="shared" si="4"/>
        <v>#REF!</v>
      </c>
      <c r="M73" s="63" t="e">
        <f t="shared" si="5"/>
        <v>#REF!</v>
      </c>
      <c r="N73" s="63" t="e">
        <f t="shared" si="6"/>
        <v>#REF!</v>
      </c>
      <c r="O73" s="58"/>
    </row>
    <row r="74" spans="1:15">
      <c r="A74" s="12">
        <v>427</v>
      </c>
      <c r="B74" s="1" t="s">
        <v>72</v>
      </c>
      <c r="C74" s="2">
        <v>4135</v>
      </c>
      <c r="D74" s="2">
        <v>4035</v>
      </c>
      <c r="E74" s="2">
        <v>4105</v>
      </c>
      <c r="F74" s="48">
        <f t="shared" si="9"/>
        <v>1.7348203221809078E-2</v>
      </c>
      <c r="G74" s="48"/>
      <c r="H74" s="2"/>
      <c r="I74" s="67">
        <f t="shared" ref="I74:I137" si="10">C74*(1+F74+G74)</f>
        <v>4206.7348203221809</v>
      </c>
      <c r="J74" s="78">
        <f t="shared" ref="J74:J137" si="11">MROUND(I74,5)</f>
        <v>4205</v>
      </c>
      <c r="K74" s="70">
        <f t="shared" ref="K74:K137" si="12">H74*C74</f>
        <v>0</v>
      </c>
      <c r="L74" s="2">
        <f t="shared" ref="L74:L137" si="13">H74*J74</f>
        <v>0</v>
      </c>
      <c r="M74" s="63">
        <f t="shared" ref="M74:M137" si="14">H74*D74</f>
        <v>0</v>
      </c>
      <c r="N74" s="63">
        <f t="shared" ref="N74:N137" si="15">H74*E74</f>
        <v>0</v>
      </c>
      <c r="O74" s="58"/>
    </row>
    <row r="75" spans="1:15">
      <c r="A75" s="12">
        <v>428</v>
      </c>
      <c r="B75" s="1" t="s">
        <v>73</v>
      </c>
      <c r="C75" s="2">
        <v>5060</v>
      </c>
      <c r="D75" s="2">
        <v>4880</v>
      </c>
      <c r="E75" s="2">
        <v>4960</v>
      </c>
      <c r="F75" s="48">
        <f t="shared" si="9"/>
        <v>1.6393442622950838E-2</v>
      </c>
      <c r="G75" s="48"/>
      <c r="H75" s="2" t="e">
        <f>VLOOKUP(A75,#REF!,4,FALSE)</f>
        <v>#REF!</v>
      </c>
      <c r="I75" s="67">
        <f t="shared" si="10"/>
        <v>5142.9508196721308</v>
      </c>
      <c r="J75" s="78">
        <f t="shared" si="11"/>
        <v>5145</v>
      </c>
      <c r="K75" s="70" t="e">
        <f t="shared" si="12"/>
        <v>#REF!</v>
      </c>
      <c r="L75" s="2" t="e">
        <f t="shared" si="13"/>
        <v>#REF!</v>
      </c>
      <c r="M75" s="63" t="e">
        <f t="shared" si="14"/>
        <v>#REF!</v>
      </c>
      <c r="N75" s="63" t="e">
        <f t="shared" si="15"/>
        <v>#REF!</v>
      </c>
      <c r="O75" s="58"/>
    </row>
    <row r="76" spans="1:15">
      <c r="A76" s="12">
        <v>429</v>
      </c>
      <c r="B76" s="1" t="s">
        <v>74</v>
      </c>
      <c r="C76" s="2">
        <v>4405</v>
      </c>
      <c r="D76" s="2">
        <v>3980</v>
      </c>
      <c r="E76" s="2">
        <v>4050</v>
      </c>
      <c r="F76" s="48">
        <f t="shared" si="9"/>
        <v>1.7587939698492372E-2</v>
      </c>
      <c r="G76" s="48"/>
      <c r="H76" s="2"/>
      <c r="I76" s="67">
        <f t="shared" si="10"/>
        <v>4482.4748743718592</v>
      </c>
      <c r="J76" s="78">
        <f t="shared" si="11"/>
        <v>4480</v>
      </c>
      <c r="K76" s="70">
        <f t="shared" si="12"/>
        <v>0</v>
      </c>
      <c r="L76" s="2">
        <f t="shared" si="13"/>
        <v>0</v>
      </c>
      <c r="M76" s="63">
        <f t="shared" si="14"/>
        <v>0</v>
      </c>
      <c r="N76" s="63">
        <f t="shared" si="15"/>
        <v>0</v>
      </c>
      <c r="O76" s="58"/>
    </row>
    <row r="77" spans="1:15" s="35" customFormat="1" ht="20.5">
      <c r="A77" s="33">
        <v>430</v>
      </c>
      <c r="B77" s="17" t="s">
        <v>372</v>
      </c>
      <c r="C77" s="34">
        <v>1545</v>
      </c>
      <c r="D77" s="34">
        <v>1535</v>
      </c>
      <c r="E77" s="34">
        <v>1560</v>
      </c>
      <c r="F77" s="50">
        <f t="shared" si="9"/>
        <v>1.6286644951140072E-2</v>
      </c>
      <c r="G77" s="48"/>
      <c r="H77" s="34"/>
      <c r="I77" s="68">
        <f t="shared" si="10"/>
        <v>1570.1628664495115</v>
      </c>
      <c r="J77" s="80">
        <f t="shared" si="11"/>
        <v>1570</v>
      </c>
      <c r="K77" s="70">
        <f t="shared" si="12"/>
        <v>0</v>
      </c>
      <c r="L77" s="2">
        <f t="shared" si="13"/>
        <v>0</v>
      </c>
      <c r="M77" s="63">
        <f t="shared" si="14"/>
        <v>0</v>
      </c>
      <c r="N77" s="63">
        <f t="shared" si="15"/>
        <v>0</v>
      </c>
      <c r="O77" s="59"/>
    </row>
    <row r="78" spans="1:15" s="35" customFormat="1" ht="20.5">
      <c r="A78" s="33">
        <v>431</v>
      </c>
      <c r="B78" s="17" t="s">
        <v>75</v>
      </c>
      <c r="C78" s="34">
        <v>2585</v>
      </c>
      <c r="D78" s="34">
        <v>2565</v>
      </c>
      <c r="E78" s="34">
        <v>2610</v>
      </c>
      <c r="F78" s="50">
        <f t="shared" si="9"/>
        <v>1.7543859649122862E-2</v>
      </c>
      <c r="G78" s="48"/>
      <c r="H78" s="34"/>
      <c r="I78" s="68">
        <f t="shared" si="10"/>
        <v>2630.3508771929828</v>
      </c>
      <c r="J78" s="80">
        <f t="shared" si="11"/>
        <v>2630</v>
      </c>
      <c r="K78" s="70">
        <f t="shared" si="12"/>
        <v>0</v>
      </c>
      <c r="L78" s="2">
        <f t="shared" si="13"/>
        <v>0</v>
      </c>
      <c r="M78" s="63">
        <f t="shared" si="14"/>
        <v>0</v>
      </c>
      <c r="N78" s="63">
        <f t="shared" si="15"/>
        <v>0</v>
      </c>
      <c r="O78" s="59"/>
    </row>
    <row r="79" spans="1:15">
      <c r="A79" s="12">
        <v>432</v>
      </c>
      <c r="B79" s="1" t="s">
        <v>76</v>
      </c>
      <c r="C79" s="2">
        <v>1920</v>
      </c>
      <c r="D79" s="2">
        <v>1910</v>
      </c>
      <c r="E79" s="2">
        <v>1945</v>
      </c>
      <c r="F79" s="48">
        <f t="shared" si="9"/>
        <v>1.8324607329842868E-2</v>
      </c>
      <c r="G79" s="48"/>
      <c r="H79" s="2" t="e">
        <f>VLOOKUP(A79,#REF!,4,FALSE)</f>
        <v>#REF!</v>
      </c>
      <c r="I79" s="67">
        <f t="shared" si="10"/>
        <v>1955.1832460732983</v>
      </c>
      <c r="J79" s="78">
        <f t="shared" si="11"/>
        <v>1955</v>
      </c>
      <c r="K79" s="70" t="e">
        <f t="shared" si="12"/>
        <v>#REF!</v>
      </c>
      <c r="L79" s="2" t="e">
        <f t="shared" si="13"/>
        <v>#REF!</v>
      </c>
      <c r="M79" s="63" t="e">
        <f t="shared" si="14"/>
        <v>#REF!</v>
      </c>
      <c r="N79" s="63" t="e">
        <f t="shared" si="15"/>
        <v>#REF!</v>
      </c>
      <c r="O79" s="58"/>
    </row>
    <row r="80" spans="1:15">
      <c r="A80" s="12">
        <v>435</v>
      </c>
      <c r="B80" s="1" t="s">
        <v>77</v>
      </c>
      <c r="C80" s="2">
        <v>1045</v>
      </c>
      <c r="D80" s="2">
        <v>1035</v>
      </c>
      <c r="E80" s="2">
        <v>1055</v>
      </c>
      <c r="F80" s="48">
        <f t="shared" si="9"/>
        <v>1.9323671497584627E-2</v>
      </c>
      <c r="G80" s="48"/>
      <c r="H80" s="2" t="e">
        <f>VLOOKUP(A80,#REF!,4,FALSE)</f>
        <v>#REF!</v>
      </c>
      <c r="I80" s="67">
        <f t="shared" si="10"/>
        <v>1065.1932367149759</v>
      </c>
      <c r="J80" s="78">
        <f t="shared" si="11"/>
        <v>1065</v>
      </c>
      <c r="K80" s="70" t="e">
        <f t="shared" si="12"/>
        <v>#REF!</v>
      </c>
      <c r="L80" s="2" t="e">
        <f t="shared" si="13"/>
        <v>#REF!</v>
      </c>
      <c r="M80" s="63" t="e">
        <f t="shared" si="14"/>
        <v>#REF!</v>
      </c>
      <c r="N80" s="63" t="e">
        <f t="shared" si="15"/>
        <v>#REF!</v>
      </c>
      <c r="O80" s="58"/>
    </row>
    <row r="81" spans="1:15">
      <c r="A81" s="12">
        <v>436</v>
      </c>
      <c r="B81" s="1" t="s">
        <v>78</v>
      </c>
      <c r="C81" s="2">
        <v>200</v>
      </c>
      <c r="D81" s="2">
        <v>185</v>
      </c>
      <c r="E81" s="2">
        <v>190</v>
      </c>
      <c r="F81" s="48">
        <f t="shared" si="9"/>
        <v>2.7027027027026973E-2</v>
      </c>
      <c r="G81" s="48"/>
      <c r="H81" s="2"/>
      <c r="I81" s="67">
        <f t="shared" si="10"/>
        <v>205.40540540540539</v>
      </c>
      <c r="J81" s="78">
        <f t="shared" si="11"/>
        <v>205</v>
      </c>
      <c r="K81" s="70">
        <f t="shared" si="12"/>
        <v>0</v>
      </c>
      <c r="L81" s="2">
        <f t="shared" si="13"/>
        <v>0</v>
      </c>
      <c r="M81" s="63">
        <f t="shared" si="14"/>
        <v>0</v>
      </c>
      <c r="N81" s="63">
        <f t="shared" si="15"/>
        <v>0</v>
      </c>
      <c r="O81" s="58"/>
    </row>
    <row r="82" spans="1:15">
      <c r="A82" s="12">
        <v>446</v>
      </c>
      <c r="B82" s="1" t="s">
        <v>373</v>
      </c>
      <c r="C82" s="2">
        <v>1850</v>
      </c>
      <c r="D82" s="2">
        <v>1840</v>
      </c>
      <c r="E82" s="2">
        <v>1870</v>
      </c>
      <c r="F82" s="48">
        <f t="shared" si="9"/>
        <v>1.6304347826086918E-2</v>
      </c>
      <c r="G82" s="48"/>
      <c r="H82" s="2"/>
      <c r="I82" s="67">
        <f t="shared" si="10"/>
        <v>1880.1630434782608</v>
      </c>
      <c r="J82" s="78">
        <f t="shared" si="11"/>
        <v>1880</v>
      </c>
      <c r="K82" s="70">
        <f t="shared" si="12"/>
        <v>0</v>
      </c>
      <c r="L82" s="2">
        <f t="shared" si="13"/>
        <v>0</v>
      </c>
      <c r="M82" s="63">
        <f t="shared" si="14"/>
        <v>0</v>
      </c>
      <c r="N82" s="63">
        <f t="shared" si="15"/>
        <v>0</v>
      </c>
      <c r="O82" s="58"/>
    </row>
    <row r="83" spans="1:15">
      <c r="A83" s="12">
        <v>447</v>
      </c>
      <c r="B83" s="1" t="s">
        <v>374</v>
      </c>
      <c r="C83" s="2">
        <v>1255</v>
      </c>
      <c r="D83" s="2">
        <v>1245</v>
      </c>
      <c r="E83" s="2">
        <v>1260</v>
      </c>
      <c r="F83" s="48">
        <f t="shared" si="9"/>
        <v>1.2048192771084265E-2</v>
      </c>
      <c r="G83" s="48"/>
      <c r="H83" s="2"/>
      <c r="I83" s="67">
        <f t="shared" si="10"/>
        <v>1270.1204819277107</v>
      </c>
      <c r="J83" s="78">
        <f t="shared" si="11"/>
        <v>1270</v>
      </c>
      <c r="K83" s="70">
        <f t="shared" si="12"/>
        <v>0</v>
      </c>
      <c r="L83" s="2">
        <f t="shared" si="13"/>
        <v>0</v>
      </c>
      <c r="M83" s="63">
        <f t="shared" si="14"/>
        <v>0</v>
      </c>
      <c r="N83" s="63">
        <f t="shared" si="15"/>
        <v>0</v>
      </c>
      <c r="O83" s="58"/>
    </row>
    <row r="84" spans="1:15">
      <c r="A84" s="12">
        <v>448</v>
      </c>
      <c r="B84" s="1" t="s">
        <v>375</v>
      </c>
      <c r="C84" s="2">
        <v>765</v>
      </c>
      <c r="D84" s="2">
        <v>755</v>
      </c>
      <c r="E84" s="2">
        <v>770</v>
      </c>
      <c r="F84" s="48">
        <f t="shared" si="9"/>
        <v>1.9867549668874274E-2</v>
      </c>
      <c r="G84" s="48"/>
      <c r="H84" s="2"/>
      <c r="I84" s="67">
        <f t="shared" si="10"/>
        <v>780.19867549668879</v>
      </c>
      <c r="J84" s="78">
        <f t="shared" si="11"/>
        <v>780</v>
      </c>
      <c r="K84" s="70">
        <f t="shared" si="12"/>
        <v>0</v>
      </c>
      <c r="L84" s="2">
        <f t="shared" si="13"/>
        <v>0</v>
      </c>
      <c r="M84" s="63">
        <f t="shared" si="14"/>
        <v>0</v>
      </c>
      <c r="N84" s="63">
        <f t="shared" si="15"/>
        <v>0</v>
      </c>
      <c r="O84" s="58"/>
    </row>
    <row r="85" spans="1:15">
      <c r="A85" s="12">
        <v>451</v>
      </c>
      <c r="B85" s="1" t="s">
        <v>82</v>
      </c>
      <c r="C85" s="2">
        <v>3295</v>
      </c>
      <c r="D85" s="2">
        <v>3295</v>
      </c>
      <c r="E85" s="2">
        <v>3355</v>
      </c>
      <c r="F85" s="48">
        <f t="shared" si="9"/>
        <v>1.8209408194233667E-2</v>
      </c>
      <c r="G85" s="48"/>
      <c r="H85" s="2"/>
      <c r="I85" s="67">
        <f t="shared" si="10"/>
        <v>3355</v>
      </c>
      <c r="J85" s="78">
        <f t="shared" si="11"/>
        <v>3355</v>
      </c>
      <c r="K85" s="70">
        <f t="shared" si="12"/>
        <v>0</v>
      </c>
      <c r="L85" s="2">
        <f t="shared" si="13"/>
        <v>0</v>
      </c>
      <c r="M85" s="63">
        <f t="shared" si="14"/>
        <v>0</v>
      </c>
      <c r="N85" s="63">
        <f t="shared" si="15"/>
        <v>0</v>
      </c>
      <c r="O85" s="58"/>
    </row>
    <row r="86" spans="1:15">
      <c r="A86" s="12">
        <v>452</v>
      </c>
      <c r="B86" s="1" t="s">
        <v>83</v>
      </c>
      <c r="C86" s="2">
        <v>4555</v>
      </c>
      <c r="D86" s="2">
        <v>4555</v>
      </c>
      <c r="E86" s="2">
        <v>4635</v>
      </c>
      <c r="F86" s="48">
        <f t="shared" si="9"/>
        <v>1.7563117453347932E-2</v>
      </c>
      <c r="G86" s="48"/>
      <c r="H86" s="2"/>
      <c r="I86" s="67">
        <f t="shared" si="10"/>
        <v>4635</v>
      </c>
      <c r="J86" s="78">
        <f t="shared" si="11"/>
        <v>4635</v>
      </c>
      <c r="K86" s="70">
        <f t="shared" si="12"/>
        <v>0</v>
      </c>
      <c r="L86" s="2">
        <f t="shared" si="13"/>
        <v>0</v>
      </c>
      <c r="M86" s="63">
        <f t="shared" si="14"/>
        <v>0</v>
      </c>
      <c r="N86" s="63">
        <f t="shared" si="15"/>
        <v>0</v>
      </c>
      <c r="O86" s="58"/>
    </row>
    <row r="87" spans="1:15">
      <c r="A87" s="12">
        <v>453</v>
      </c>
      <c r="B87" s="1" t="s">
        <v>84</v>
      </c>
      <c r="C87" s="2">
        <v>3470</v>
      </c>
      <c r="D87" s="2">
        <v>3470</v>
      </c>
      <c r="E87" s="2">
        <v>3530</v>
      </c>
      <c r="F87" s="48">
        <f t="shared" si="9"/>
        <v>1.7291066282420831E-2</v>
      </c>
      <c r="G87" s="48"/>
      <c r="H87" s="2"/>
      <c r="I87" s="67">
        <f t="shared" si="10"/>
        <v>3530.0000000000005</v>
      </c>
      <c r="J87" s="78">
        <f t="shared" si="11"/>
        <v>3530</v>
      </c>
      <c r="K87" s="70">
        <f t="shared" si="12"/>
        <v>0</v>
      </c>
      <c r="L87" s="2">
        <f t="shared" si="13"/>
        <v>0</v>
      </c>
      <c r="M87" s="63">
        <f t="shared" si="14"/>
        <v>0</v>
      </c>
      <c r="N87" s="63">
        <f t="shared" si="15"/>
        <v>0</v>
      </c>
      <c r="O87" s="58"/>
    </row>
    <row r="88" spans="1:15">
      <c r="A88" s="12">
        <v>454</v>
      </c>
      <c r="B88" s="1" t="s">
        <v>85</v>
      </c>
      <c r="C88" s="2">
        <v>4555</v>
      </c>
      <c r="D88" s="2">
        <v>4555</v>
      </c>
      <c r="E88" s="2">
        <v>4635</v>
      </c>
      <c r="F88" s="48">
        <f t="shared" si="9"/>
        <v>1.7563117453347932E-2</v>
      </c>
      <c r="G88" s="48"/>
      <c r="H88" s="2"/>
      <c r="I88" s="67">
        <f t="shared" si="10"/>
        <v>4635</v>
      </c>
      <c r="J88" s="78">
        <f t="shared" si="11"/>
        <v>4635</v>
      </c>
      <c r="K88" s="70">
        <f t="shared" si="12"/>
        <v>0</v>
      </c>
      <c r="L88" s="2">
        <f t="shared" si="13"/>
        <v>0</v>
      </c>
      <c r="M88" s="63">
        <f t="shared" si="14"/>
        <v>0</v>
      </c>
      <c r="N88" s="63">
        <f t="shared" si="15"/>
        <v>0</v>
      </c>
      <c r="O88" s="58"/>
    </row>
    <row r="89" spans="1:15">
      <c r="A89" s="12">
        <v>480</v>
      </c>
      <c r="B89" s="1" t="s">
        <v>376</v>
      </c>
      <c r="C89" s="2">
        <v>355</v>
      </c>
      <c r="D89" s="2">
        <v>335</v>
      </c>
      <c r="E89" s="2">
        <v>335</v>
      </c>
      <c r="F89" s="48">
        <f t="shared" si="9"/>
        <v>0</v>
      </c>
      <c r="G89" s="48"/>
      <c r="H89" s="2" t="e">
        <f>VLOOKUP(A89,#REF!,4,FALSE)</f>
        <v>#REF!</v>
      </c>
      <c r="I89" s="67">
        <f t="shared" si="10"/>
        <v>355</v>
      </c>
      <c r="J89" s="78">
        <f t="shared" si="11"/>
        <v>355</v>
      </c>
      <c r="K89" s="70" t="e">
        <f t="shared" si="12"/>
        <v>#REF!</v>
      </c>
      <c r="L89" s="2" t="e">
        <f t="shared" si="13"/>
        <v>#REF!</v>
      </c>
      <c r="M89" s="63" t="e">
        <f t="shared" si="14"/>
        <v>#REF!</v>
      </c>
      <c r="N89" s="63" t="e">
        <f t="shared" si="15"/>
        <v>#REF!</v>
      </c>
      <c r="O89" s="58"/>
    </row>
    <row r="90" spans="1:15" ht="20">
      <c r="A90" s="159" t="s">
        <v>87</v>
      </c>
      <c r="B90" s="160"/>
      <c r="C90" s="134"/>
      <c r="D90" s="134"/>
      <c r="E90" s="134"/>
      <c r="F90" s="45"/>
      <c r="G90" s="134"/>
      <c r="H90" s="134"/>
      <c r="I90" s="135"/>
      <c r="J90" s="75"/>
      <c r="K90" s="134"/>
      <c r="L90" s="134"/>
      <c r="M90" s="3">
        <f t="shared" si="14"/>
        <v>0</v>
      </c>
      <c r="N90" s="3">
        <f t="shared" si="15"/>
        <v>0</v>
      </c>
      <c r="O90" s="58"/>
    </row>
    <row r="91" spans="1:15">
      <c r="A91" s="12">
        <v>501</v>
      </c>
      <c r="B91" s="1" t="s">
        <v>88</v>
      </c>
      <c r="C91" s="2">
        <v>3945</v>
      </c>
      <c r="D91" s="2">
        <v>3445</v>
      </c>
      <c r="E91" s="2">
        <v>3505</v>
      </c>
      <c r="F91" s="48">
        <f t="shared" si="9"/>
        <v>1.7416545718432541E-2</v>
      </c>
      <c r="G91" s="48"/>
      <c r="H91" s="2" t="e">
        <f>VLOOKUP(A91,#REF!,4,FALSE)</f>
        <v>#REF!</v>
      </c>
      <c r="I91" s="67">
        <f t="shared" si="10"/>
        <v>4013.7082728592163</v>
      </c>
      <c r="J91" s="78">
        <f t="shared" si="11"/>
        <v>4015</v>
      </c>
      <c r="K91" s="70" t="e">
        <f t="shared" si="12"/>
        <v>#REF!</v>
      </c>
      <c r="L91" s="2" t="e">
        <f t="shared" si="13"/>
        <v>#REF!</v>
      </c>
      <c r="M91" s="63" t="e">
        <f t="shared" si="14"/>
        <v>#REF!</v>
      </c>
      <c r="N91" s="63" t="e">
        <f t="shared" si="15"/>
        <v>#REF!</v>
      </c>
      <c r="O91" s="58"/>
    </row>
    <row r="92" spans="1:15">
      <c r="A92" s="12">
        <v>502</v>
      </c>
      <c r="B92" s="1" t="s">
        <v>89</v>
      </c>
      <c r="C92" s="2">
        <v>4365</v>
      </c>
      <c r="D92" s="2">
        <v>4150</v>
      </c>
      <c r="E92" s="2">
        <v>4225</v>
      </c>
      <c r="F92" s="48">
        <f t="shared" si="9"/>
        <v>1.8072289156626509E-2</v>
      </c>
      <c r="G92" s="48"/>
      <c r="H92" s="2" t="e">
        <f>VLOOKUP(A92,#REF!,4,FALSE)</f>
        <v>#REF!</v>
      </c>
      <c r="I92" s="67">
        <f t="shared" si="10"/>
        <v>4443.8855421686749</v>
      </c>
      <c r="J92" s="78">
        <f t="shared" si="11"/>
        <v>4445</v>
      </c>
      <c r="K92" s="70" t="e">
        <f t="shared" si="12"/>
        <v>#REF!</v>
      </c>
      <c r="L92" s="2" t="e">
        <f t="shared" si="13"/>
        <v>#REF!</v>
      </c>
      <c r="M92" s="63" t="e">
        <f t="shared" si="14"/>
        <v>#REF!</v>
      </c>
      <c r="N92" s="63" t="e">
        <f t="shared" si="15"/>
        <v>#REF!</v>
      </c>
      <c r="O92" s="58"/>
    </row>
    <row r="93" spans="1:15">
      <c r="A93" s="12">
        <v>503</v>
      </c>
      <c r="B93" s="1" t="s">
        <v>90</v>
      </c>
      <c r="C93" s="2">
        <v>5725</v>
      </c>
      <c r="D93" s="2">
        <v>5210</v>
      </c>
      <c r="E93" s="2">
        <v>5300</v>
      </c>
      <c r="F93" s="48">
        <f t="shared" si="9"/>
        <v>1.7274472168905985E-2</v>
      </c>
      <c r="G93" s="48"/>
      <c r="H93" s="2" t="e">
        <f>VLOOKUP(A93,#REF!,4,FALSE)</f>
        <v>#REF!</v>
      </c>
      <c r="I93" s="67">
        <f t="shared" si="10"/>
        <v>5823.896353166987</v>
      </c>
      <c r="J93" s="78">
        <f t="shared" si="11"/>
        <v>5825</v>
      </c>
      <c r="K93" s="70" t="e">
        <f t="shared" si="12"/>
        <v>#REF!</v>
      </c>
      <c r="L93" s="2" t="e">
        <f t="shared" si="13"/>
        <v>#REF!</v>
      </c>
      <c r="M93" s="63" t="e">
        <f t="shared" si="14"/>
        <v>#REF!</v>
      </c>
      <c r="N93" s="63" t="e">
        <f t="shared" si="15"/>
        <v>#REF!</v>
      </c>
      <c r="O93" s="58"/>
    </row>
    <row r="94" spans="1:15">
      <c r="A94" s="12">
        <v>504</v>
      </c>
      <c r="B94" s="1" t="s">
        <v>91</v>
      </c>
      <c r="C94" s="2">
        <v>6265</v>
      </c>
      <c r="D94" s="2">
        <v>5680</v>
      </c>
      <c r="E94" s="2">
        <v>5780</v>
      </c>
      <c r="F94" s="48">
        <f t="shared" si="9"/>
        <v>1.7605633802816989E-2</v>
      </c>
      <c r="G94" s="48"/>
      <c r="H94" s="2" t="e">
        <f>VLOOKUP(A94,#REF!,4,FALSE)</f>
        <v>#REF!</v>
      </c>
      <c r="I94" s="67">
        <f t="shared" si="10"/>
        <v>6375.2992957746483</v>
      </c>
      <c r="J94" s="78">
        <f t="shared" si="11"/>
        <v>6375</v>
      </c>
      <c r="K94" s="70" t="e">
        <f t="shared" si="12"/>
        <v>#REF!</v>
      </c>
      <c r="L94" s="2" t="e">
        <f t="shared" si="13"/>
        <v>#REF!</v>
      </c>
      <c r="M94" s="63" t="e">
        <f t="shared" si="14"/>
        <v>#REF!</v>
      </c>
      <c r="N94" s="63" t="e">
        <f t="shared" si="15"/>
        <v>#REF!</v>
      </c>
      <c r="O94" s="58"/>
    </row>
    <row r="95" spans="1:15">
      <c r="A95" s="12">
        <v>520</v>
      </c>
      <c r="B95" s="1" t="s">
        <v>92</v>
      </c>
      <c r="C95" s="2">
        <v>930</v>
      </c>
      <c r="D95" s="2">
        <v>920</v>
      </c>
      <c r="E95" s="2">
        <v>935</v>
      </c>
      <c r="F95" s="48">
        <f t="shared" si="9"/>
        <v>1.6304347826086918E-2</v>
      </c>
      <c r="G95" s="48"/>
      <c r="H95" s="2" t="e">
        <f>VLOOKUP(A95,#REF!,4,FALSE)</f>
        <v>#REF!</v>
      </c>
      <c r="I95" s="67">
        <f t="shared" si="10"/>
        <v>945.16304347826087</v>
      </c>
      <c r="J95" s="78">
        <f t="shared" si="11"/>
        <v>945</v>
      </c>
      <c r="K95" s="70" t="e">
        <f t="shared" si="12"/>
        <v>#REF!</v>
      </c>
      <c r="L95" s="2" t="e">
        <f t="shared" si="13"/>
        <v>#REF!</v>
      </c>
      <c r="M95" s="63" t="e">
        <f t="shared" si="14"/>
        <v>#REF!</v>
      </c>
      <c r="N95" s="63" t="e">
        <f t="shared" si="15"/>
        <v>#REF!</v>
      </c>
      <c r="O95" s="58"/>
    </row>
    <row r="96" spans="1:15">
      <c r="A96" s="12">
        <v>521</v>
      </c>
      <c r="B96" s="1" t="s">
        <v>93</v>
      </c>
      <c r="C96" s="2">
        <v>820</v>
      </c>
      <c r="D96" s="2">
        <v>810</v>
      </c>
      <c r="E96" s="2">
        <v>825</v>
      </c>
      <c r="F96" s="48">
        <f t="shared" si="9"/>
        <v>1.8518518518518601E-2</v>
      </c>
      <c r="G96" s="48"/>
      <c r="H96" s="2" t="e">
        <f>VLOOKUP(A96,#REF!,4,FALSE)</f>
        <v>#REF!</v>
      </c>
      <c r="I96" s="67">
        <f t="shared" si="10"/>
        <v>835.18518518518522</v>
      </c>
      <c r="J96" s="78">
        <f t="shared" si="11"/>
        <v>835</v>
      </c>
      <c r="K96" s="70" t="e">
        <f t="shared" si="12"/>
        <v>#REF!</v>
      </c>
      <c r="L96" s="2" t="e">
        <f t="shared" si="13"/>
        <v>#REF!</v>
      </c>
      <c r="M96" s="63" t="e">
        <f t="shared" si="14"/>
        <v>#REF!</v>
      </c>
      <c r="N96" s="63" t="e">
        <f t="shared" si="15"/>
        <v>#REF!</v>
      </c>
      <c r="O96" s="58"/>
    </row>
    <row r="97" spans="1:15">
      <c r="A97" s="12">
        <v>522</v>
      </c>
      <c r="B97" s="1" t="s">
        <v>377</v>
      </c>
      <c r="C97" s="2">
        <v>895</v>
      </c>
      <c r="D97" s="2">
        <v>815</v>
      </c>
      <c r="E97" s="2">
        <v>830</v>
      </c>
      <c r="F97" s="48">
        <f t="shared" si="9"/>
        <v>1.8404907975460016E-2</v>
      </c>
      <c r="G97" s="48"/>
      <c r="H97" s="2" t="e">
        <f>VLOOKUP(A97,#REF!,4,FALSE)</f>
        <v>#REF!</v>
      </c>
      <c r="I97" s="67">
        <f t="shared" si="10"/>
        <v>911.47239263803669</v>
      </c>
      <c r="J97" s="78">
        <f t="shared" si="11"/>
        <v>910</v>
      </c>
      <c r="K97" s="70" t="e">
        <f t="shared" si="12"/>
        <v>#REF!</v>
      </c>
      <c r="L97" s="2" t="e">
        <f t="shared" si="13"/>
        <v>#REF!</v>
      </c>
      <c r="M97" s="63" t="e">
        <f t="shared" si="14"/>
        <v>#REF!</v>
      </c>
      <c r="N97" s="63" t="e">
        <f t="shared" si="15"/>
        <v>#REF!</v>
      </c>
      <c r="O97" s="58"/>
    </row>
    <row r="98" spans="1:15">
      <c r="A98" s="12">
        <v>523</v>
      </c>
      <c r="B98" s="1" t="s">
        <v>95</v>
      </c>
      <c r="C98" s="2">
        <v>1270</v>
      </c>
      <c r="D98" s="2">
        <v>1190</v>
      </c>
      <c r="E98" s="2">
        <v>1210</v>
      </c>
      <c r="F98" s="48">
        <f t="shared" si="9"/>
        <v>1.6806722689075571E-2</v>
      </c>
      <c r="G98" s="48"/>
      <c r="H98" s="2" t="e">
        <f>VLOOKUP(A98,#REF!,4,FALSE)</f>
        <v>#REF!</v>
      </c>
      <c r="I98" s="67">
        <f t="shared" si="10"/>
        <v>1291.3445378151259</v>
      </c>
      <c r="J98" s="78">
        <f t="shared" si="11"/>
        <v>1290</v>
      </c>
      <c r="K98" s="70" t="e">
        <f t="shared" si="12"/>
        <v>#REF!</v>
      </c>
      <c r="L98" s="2" t="e">
        <f t="shared" si="13"/>
        <v>#REF!</v>
      </c>
      <c r="M98" s="63" t="e">
        <f t="shared" si="14"/>
        <v>#REF!</v>
      </c>
      <c r="N98" s="63" t="e">
        <f t="shared" si="15"/>
        <v>#REF!</v>
      </c>
      <c r="O98" s="58"/>
    </row>
    <row r="99" spans="1:15">
      <c r="A99" s="12">
        <v>541</v>
      </c>
      <c r="B99" s="1" t="s">
        <v>378</v>
      </c>
      <c r="C99" s="2">
        <v>3820</v>
      </c>
      <c r="D99" s="2">
        <v>3710</v>
      </c>
      <c r="E99" s="2">
        <v>3775</v>
      </c>
      <c r="F99" s="48">
        <f t="shared" si="9"/>
        <v>1.7520215633423097E-2</v>
      </c>
      <c r="G99" s="48"/>
      <c r="H99" s="2" t="e">
        <f>VLOOKUP(A99,#REF!,4,FALSE)</f>
        <v>#REF!</v>
      </c>
      <c r="I99" s="67">
        <f t="shared" si="10"/>
        <v>3886.927223719676</v>
      </c>
      <c r="J99" s="78">
        <f t="shared" si="11"/>
        <v>3885</v>
      </c>
      <c r="K99" s="70" t="e">
        <f t="shared" si="12"/>
        <v>#REF!</v>
      </c>
      <c r="L99" s="2" t="e">
        <f t="shared" si="13"/>
        <v>#REF!</v>
      </c>
      <c r="M99" s="63" t="e">
        <f t="shared" si="14"/>
        <v>#REF!</v>
      </c>
      <c r="N99" s="63" t="e">
        <f t="shared" si="15"/>
        <v>#REF!</v>
      </c>
      <c r="O99" s="58"/>
    </row>
    <row r="100" spans="1:15">
      <c r="A100" s="12">
        <v>542</v>
      </c>
      <c r="B100" s="1" t="s">
        <v>97</v>
      </c>
      <c r="C100" s="2">
        <v>1070</v>
      </c>
      <c r="D100" s="2">
        <v>1045</v>
      </c>
      <c r="E100" s="2">
        <v>1065</v>
      </c>
      <c r="F100" s="48">
        <f t="shared" si="9"/>
        <v>1.9138755980861344E-2</v>
      </c>
      <c r="G100" s="48"/>
      <c r="H100" s="2"/>
      <c r="I100" s="67">
        <f t="shared" si="10"/>
        <v>1090.4784688995217</v>
      </c>
      <c r="J100" s="78">
        <f t="shared" si="11"/>
        <v>1090</v>
      </c>
      <c r="K100" s="70">
        <f t="shared" si="12"/>
        <v>0</v>
      </c>
      <c r="L100" s="2">
        <f t="shared" si="13"/>
        <v>0</v>
      </c>
      <c r="M100" s="63">
        <f t="shared" si="14"/>
        <v>0</v>
      </c>
      <c r="N100" s="63">
        <f t="shared" si="15"/>
        <v>0</v>
      </c>
      <c r="O100" s="58"/>
    </row>
    <row r="101" spans="1:15" ht="20">
      <c r="A101" s="15" t="s">
        <v>98</v>
      </c>
      <c r="B101" s="16"/>
      <c r="C101" s="134"/>
      <c r="D101" s="134"/>
      <c r="E101" s="134"/>
      <c r="F101" s="45"/>
      <c r="G101" s="134"/>
      <c r="H101" s="134"/>
      <c r="I101" s="135"/>
      <c r="J101" s="75"/>
      <c r="K101" s="134"/>
      <c r="L101" s="134"/>
      <c r="M101" s="3"/>
      <c r="N101" s="3"/>
      <c r="O101" s="58"/>
    </row>
    <row r="102" spans="1:15">
      <c r="A102" s="12">
        <v>601</v>
      </c>
      <c r="B102" s="1" t="s">
        <v>99</v>
      </c>
      <c r="C102" s="2">
        <v>3740</v>
      </c>
      <c r="D102" s="2">
        <v>3575</v>
      </c>
      <c r="E102" s="2">
        <v>3615</v>
      </c>
      <c r="F102" s="48">
        <f t="shared" si="9"/>
        <v>1.118881118881121E-2</v>
      </c>
      <c r="G102" s="48"/>
      <c r="H102" s="2" t="e">
        <f>VLOOKUP(A102,#REF!,4,FALSE)</f>
        <v>#REF!</v>
      </c>
      <c r="I102" s="67">
        <f t="shared" si="10"/>
        <v>3781.8461538461538</v>
      </c>
      <c r="J102" s="78">
        <f t="shared" si="11"/>
        <v>3780</v>
      </c>
      <c r="K102" s="70" t="e">
        <f t="shared" si="12"/>
        <v>#REF!</v>
      </c>
      <c r="L102" s="2" t="e">
        <f t="shared" si="13"/>
        <v>#REF!</v>
      </c>
      <c r="M102" s="63" t="e">
        <f t="shared" si="14"/>
        <v>#REF!</v>
      </c>
      <c r="N102" s="63" t="e">
        <f t="shared" si="15"/>
        <v>#REF!</v>
      </c>
      <c r="O102" s="58"/>
    </row>
    <row r="103" spans="1:15">
      <c r="A103" s="12">
        <v>602</v>
      </c>
      <c r="B103" s="1" t="s">
        <v>100</v>
      </c>
      <c r="C103" s="2">
        <v>3740</v>
      </c>
      <c r="D103" s="2">
        <v>3575</v>
      </c>
      <c r="E103" s="2">
        <v>3615</v>
      </c>
      <c r="F103" s="48">
        <f t="shared" si="9"/>
        <v>1.118881118881121E-2</v>
      </c>
      <c r="G103" s="48"/>
      <c r="H103" s="2" t="e">
        <f>VLOOKUP(A103,#REF!,4,FALSE)</f>
        <v>#REF!</v>
      </c>
      <c r="I103" s="67">
        <f t="shared" si="10"/>
        <v>3781.8461538461538</v>
      </c>
      <c r="J103" s="78">
        <f t="shared" si="11"/>
        <v>3780</v>
      </c>
      <c r="K103" s="70" t="e">
        <f t="shared" si="12"/>
        <v>#REF!</v>
      </c>
      <c r="L103" s="2" t="e">
        <f t="shared" si="13"/>
        <v>#REF!</v>
      </c>
      <c r="M103" s="63" t="e">
        <f t="shared" si="14"/>
        <v>#REF!</v>
      </c>
      <c r="N103" s="63" t="e">
        <f t="shared" si="15"/>
        <v>#REF!</v>
      </c>
      <c r="O103" s="58"/>
    </row>
    <row r="104" spans="1:15">
      <c r="A104" s="12">
        <v>603</v>
      </c>
      <c r="B104" s="1" t="s">
        <v>101</v>
      </c>
      <c r="C104" s="2">
        <v>5795</v>
      </c>
      <c r="D104" s="2">
        <v>5680</v>
      </c>
      <c r="E104" s="2">
        <v>5750</v>
      </c>
      <c r="F104" s="48">
        <f t="shared" si="9"/>
        <v>1.2323943661971759E-2</v>
      </c>
      <c r="G104" s="48"/>
      <c r="H104" s="2"/>
      <c r="I104" s="67">
        <f t="shared" si="10"/>
        <v>5866.4172535211264</v>
      </c>
      <c r="J104" s="78">
        <f t="shared" si="11"/>
        <v>5865</v>
      </c>
      <c r="K104" s="70">
        <f t="shared" si="12"/>
        <v>0</v>
      </c>
      <c r="L104" s="2">
        <f t="shared" si="13"/>
        <v>0</v>
      </c>
      <c r="M104" s="63">
        <f t="shared" si="14"/>
        <v>0</v>
      </c>
      <c r="N104" s="63">
        <f t="shared" si="15"/>
        <v>0</v>
      </c>
      <c r="O104" s="58"/>
    </row>
    <row r="105" spans="1:15">
      <c r="A105" s="12">
        <v>604</v>
      </c>
      <c r="B105" s="1" t="s">
        <v>102</v>
      </c>
      <c r="C105" s="2">
        <v>2535</v>
      </c>
      <c r="D105" s="2">
        <v>2140</v>
      </c>
      <c r="E105" s="2">
        <v>2170</v>
      </c>
      <c r="F105" s="48">
        <f t="shared" si="9"/>
        <v>1.4018691588784993E-2</v>
      </c>
      <c r="G105" s="48"/>
      <c r="H105" s="2" t="e">
        <f>VLOOKUP(A105,#REF!,4,FALSE)</f>
        <v>#REF!</v>
      </c>
      <c r="I105" s="67">
        <f t="shared" si="10"/>
        <v>2570.5373831775701</v>
      </c>
      <c r="J105" s="78">
        <f t="shared" si="11"/>
        <v>2570</v>
      </c>
      <c r="K105" s="70" t="e">
        <f t="shared" si="12"/>
        <v>#REF!</v>
      </c>
      <c r="L105" s="2" t="e">
        <f t="shared" si="13"/>
        <v>#REF!</v>
      </c>
      <c r="M105" s="63" t="e">
        <f t="shared" si="14"/>
        <v>#REF!</v>
      </c>
      <c r="N105" s="63" t="e">
        <f t="shared" si="15"/>
        <v>#REF!</v>
      </c>
      <c r="O105" s="58"/>
    </row>
    <row r="106" spans="1:15">
      <c r="A106" s="12" t="s">
        <v>103</v>
      </c>
      <c r="B106" s="31" t="s">
        <v>102</v>
      </c>
      <c r="C106" s="2">
        <v>3475</v>
      </c>
      <c r="D106" s="2">
        <v>2140</v>
      </c>
      <c r="E106" s="2">
        <v>2170</v>
      </c>
      <c r="F106" s="48">
        <f t="shared" si="9"/>
        <v>1.4018691588784993E-2</v>
      </c>
      <c r="G106" s="48"/>
      <c r="H106" s="2" t="e">
        <f>VLOOKUP(A106,#REF!,4,FALSE)</f>
        <v>#REF!</v>
      </c>
      <c r="I106" s="67">
        <f t="shared" si="10"/>
        <v>3523.7149532710278</v>
      </c>
      <c r="J106" s="78">
        <f t="shared" si="11"/>
        <v>3525</v>
      </c>
      <c r="K106" s="70" t="e">
        <f t="shared" si="12"/>
        <v>#REF!</v>
      </c>
      <c r="L106" s="2" t="e">
        <f t="shared" si="13"/>
        <v>#REF!</v>
      </c>
      <c r="M106" s="63" t="e">
        <f t="shared" si="14"/>
        <v>#REF!</v>
      </c>
      <c r="N106" s="63" t="e">
        <f t="shared" si="15"/>
        <v>#REF!</v>
      </c>
      <c r="O106" s="58"/>
    </row>
    <row r="107" spans="1:15">
      <c r="A107" s="12">
        <v>606</v>
      </c>
      <c r="B107" s="1" t="s">
        <v>104</v>
      </c>
      <c r="C107" s="2">
        <v>540</v>
      </c>
      <c r="D107" s="2">
        <v>525</v>
      </c>
      <c r="E107" s="2">
        <v>535</v>
      </c>
      <c r="F107" s="48">
        <f t="shared" si="9"/>
        <v>1.904761904761898E-2</v>
      </c>
      <c r="G107" s="48"/>
      <c r="H107" s="2" t="e">
        <f>VLOOKUP(A107,#REF!,4,FALSE)</f>
        <v>#REF!</v>
      </c>
      <c r="I107" s="67">
        <f t="shared" si="10"/>
        <v>550.28571428571422</v>
      </c>
      <c r="J107" s="78">
        <f t="shared" si="11"/>
        <v>550</v>
      </c>
      <c r="K107" s="70" t="e">
        <f t="shared" si="12"/>
        <v>#REF!</v>
      </c>
      <c r="L107" s="2" t="e">
        <f t="shared" si="13"/>
        <v>#REF!</v>
      </c>
      <c r="M107" s="63" t="e">
        <f t="shared" si="14"/>
        <v>#REF!</v>
      </c>
      <c r="N107" s="63" t="e">
        <f t="shared" si="15"/>
        <v>#REF!</v>
      </c>
      <c r="O107" s="58"/>
    </row>
    <row r="108" spans="1:15">
      <c r="A108" s="12">
        <v>607</v>
      </c>
      <c r="B108" s="1" t="s">
        <v>105</v>
      </c>
      <c r="C108" s="2">
        <v>770</v>
      </c>
      <c r="D108" s="2">
        <v>760</v>
      </c>
      <c r="E108" s="2">
        <v>770</v>
      </c>
      <c r="F108" s="48">
        <f t="shared" si="9"/>
        <v>1.3157894736842035E-2</v>
      </c>
      <c r="G108" s="48"/>
      <c r="H108" s="2" t="e">
        <f>VLOOKUP(A108,#REF!,4,FALSE)</f>
        <v>#REF!</v>
      </c>
      <c r="I108" s="67">
        <f t="shared" si="10"/>
        <v>780.13157894736833</v>
      </c>
      <c r="J108" s="78">
        <f t="shared" si="11"/>
        <v>780</v>
      </c>
      <c r="K108" s="70" t="e">
        <f t="shared" si="12"/>
        <v>#REF!</v>
      </c>
      <c r="L108" s="2" t="e">
        <f t="shared" si="13"/>
        <v>#REF!</v>
      </c>
      <c r="M108" s="63" t="e">
        <f t="shared" si="14"/>
        <v>#REF!</v>
      </c>
      <c r="N108" s="63" t="e">
        <f t="shared" si="15"/>
        <v>#REF!</v>
      </c>
      <c r="O108" s="58"/>
    </row>
    <row r="109" spans="1:15" ht="18">
      <c r="A109" s="15" t="s">
        <v>106</v>
      </c>
      <c r="B109" s="16"/>
      <c r="C109" s="134"/>
      <c r="D109" s="134"/>
      <c r="E109" s="134"/>
      <c r="F109" s="45"/>
      <c r="G109" s="134"/>
      <c r="H109" s="134"/>
      <c r="I109" s="135"/>
      <c r="J109" s="75"/>
      <c r="K109" s="134"/>
      <c r="L109" s="134"/>
      <c r="M109" s="63">
        <f t="shared" si="14"/>
        <v>0</v>
      </c>
      <c r="N109" s="63">
        <f t="shared" si="15"/>
        <v>0</v>
      </c>
      <c r="O109" s="58"/>
    </row>
    <row r="110" spans="1:15">
      <c r="A110" s="12">
        <v>701</v>
      </c>
      <c r="B110" s="1" t="s">
        <v>107</v>
      </c>
      <c r="C110" s="2">
        <v>690</v>
      </c>
      <c r="D110" s="2">
        <v>615</v>
      </c>
      <c r="E110" s="2">
        <v>625</v>
      </c>
      <c r="F110" s="48">
        <f t="shared" si="9"/>
        <v>1.6260162601626105E-2</v>
      </c>
      <c r="G110" s="48"/>
      <c r="H110" s="2" t="e">
        <f>VLOOKUP(A110,#REF!,4,FALSE)</f>
        <v>#REF!</v>
      </c>
      <c r="I110" s="67">
        <f t="shared" si="10"/>
        <v>701.21951219512198</v>
      </c>
      <c r="J110" s="78">
        <f t="shared" si="11"/>
        <v>700</v>
      </c>
      <c r="K110" s="70" t="e">
        <f t="shared" si="12"/>
        <v>#REF!</v>
      </c>
      <c r="L110" s="2" t="e">
        <f t="shared" si="13"/>
        <v>#REF!</v>
      </c>
      <c r="M110" s="63" t="e">
        <f t="shared" si="14"/>
        <v>#REF!</v>
      </c>
      <c r="N110" s="63" t="e">
        <f t="shared" si="15"/>
        <v>#REF!</v>
      </c>
      <c r="O110" s="58"/>
    </row>
    <row r="111" spans="1:15">
      <c r="A111" s="12">
        <v>702</v>
      </c>
      <c r="B111" s="1" t="s">
        <v>108</v>
      </c>
      <c r="C111" s="2">
        <v>1080</v>
      </c>
      <c r="D111" s="2">
        <v>975</v>
      </c>
      <c r="E111" s="2">
        <v>990</v>
      </c>
      <c r="F111" s="48">
        <f t="shared" si="9"/>
        <v>1.538461538461533E-2</v>
      </c>
      <c r="G111" s="48"/>
      <c r="H111" s="2" t="e">
        <f>VLOOKUP(A111,#REF!,4,FALSE)</f>
        <v>#REF!</v>
      </c>
      <c r="I111" s="67">
        <f t="shared" si="10"/>
        <v>1096.6153846153845</v>
      </c>
      <c r="J111" s="78">
        <f t="shared" si="11"/>
        <v>1095</v>
      </c>
      <c r="K111" s="70" t="e">
        <f t="shared" si="12"/>
        <v>#REF!</v>
      </c>
      <c r="L111" s="2" t="e">
        <f t="shared" si="13"/>
        <v>#REF!</v>
      </c>
      <c r="M111" s="63" t="e">
        <f t="shared" si="14"/>
        <v>#REF!</v>
      </c>
      <c r="N111" s="63" t="e">
        <f t="shared" si="15"/>
        <v>#REF!</v>
      </c>
      <c r="O111" s="58"/>
    </row>
    <row r="112" spans="1:15">
      <c r="A112" s="12">
        <v>703</v>
      </c>
      <c r="B112" s="1" t="s">
        <v>109</v>
      </c>
      <c r="C112" s="2">
        <v>1270</v>
      </c>
      <c r="D112" s="2">
        <v>1160</v>
      </c>
      <c r="E112" s="2">
        <v>1215</v>
      </c>
      <c r="F112" s="48">
        <f t="shared" si="9"/>
        <v>4.7413793103448176E-2</v>
      </c>
      <c r="G112" s="48"/>
      <c r="H112" s="2" t="e">
        <f>VLOOKUP(A112,#REF!,4,FALSE)</f>
        <v>#REF!</v>
      </c>
      <c r="I112" s="67">
        <f t="shared" si="10"/>
        <v>1330.2155172413791</v>
      </c>
      <c r="J112" s="78">
        <f t="shared" si="11"/>
        <v>1330</v>
      </c>
      <c r="K112" s="70" t="e">
        <f t="shared" si="12"/>
        <v>#REF!</v>
      </c>
      <c r="L112" s="2" t="e">
        <f t="shared" si="13"/>
        <v>#REF!</v>
      </c>
      <c r="M112" s="63" t="e">
        <f t="shared" si="14"/>
        <v>#REF!</v>
      </c>
      <c r="N112" s="63" t="e">
        <f t="shared" si="15"/>
        <v>#REF!</v>
      </c>
      <c r="O112" s="58"/>
    </row>
    <row r="113" spans="1:15">
      <c r="A113" s="12">
        <v>704</v>
      </c>
      <c r="B113" s="1" t="s">
        <v>110</v>
      </c>
      <c r="C113" s="2">
        <v>870</v>
      </c>
      <c r="D113" s="2">
        <v>785</v>
      </c>
      <c r="E113" s="2">
        <v>800</v>
      </c>
      <c r="F113" s="48">
        <f t="shared" si="9"/>
        <v>1.9108280254777066E-2</v>
      </c>
      <c r="G113" s="48"/>
      <c r="H113" s="2" t="e">
        <f>VLOOKUP(A113,#REF!,4,FALSE)</f>
        <v>#REF!</v>
      </c>
      <c r="I113" s="67">
        <f t="shared" si="10"/>
        <v>886.62420382165601</v>
      </c>
      <c r="J113" s="78">
        <f t="shared" si="11"/>
        <v>885</v>
      </c>
      <c r="K113" s="70" t="e">
        <f t="shared" si="12"/>
        <v>#REF!</v>
      </c>
      <c r="L113" s="2" t="e">
        <f t="shared" si="13"/>
        <v>#REF!</v>
      </c>
      <c r="M113" s="63" t="e">
        <f t="shared" si="14"/>
        <v>#REF!</v>
      </c>
      <c r="N113" s="63" t="e">
        <f t="shared" si="15"/>
        <v>#REF!</v>
      </c>
      <c r="O113" s="58"/>
    </row>
    <row r="114" spans="1:15">
      <c r="A114" s="12">
        <v>705</v>
      </c>
      <c r="B114" s="1" t="s">
        <v>111</v>
      </c>
      <c r="C114" s="2">
        <v>1285</v>
      </c>
      <c r="D114" s="2">
        <v>1155</v>
      </c>
      <c r="E114" s="2">
        <v>1175</v>
      </c>
      <c r="F114" s="48">
        <f t="shared" si="9"/>
        <v>1.7316017316017396E-2</v>
      </c>
      <c r="G114" s="48"/>
      <c r="H114" s="2" t="e">
        <f>VLOOKUP(A114,#REF!,4,FALSE)</f>
        <v>#REF!</v>
      </c>
      <c r="I114" s="67">
        <f t="shared" si="10"/>
        <v>1307.2510822510824</v>
      </c>
      <c r="J114" s="78">
        <f t="shared" si="11"/>
        <v>1305</v>
      </c>
      <c r="K114" s="70" t="e">
        <f t="shared" si="12"/>
        <v>#REF!</v>
      </c>
      <c r="L114" s="2" t="e">
        <f t="shared" si="13"/>
        <v>#REF!</v>
      </c>
      <c r="M114" s="63" t="e">
        <f t="shared" si="14"/>
        <v>#REF!</v>
      </c>
      <c r="N114" s="63" t="e">
        <f t="shared" si="15"/>
        <v>#REF!</v>
      </c>
      <c r="O114" s="58"/>
    </row>
    <row r="115" spans="1:15">
      <c r="A115" s="12">
        <v>706</v>
      </c>
      <c r="B115" s="1" t="s">
        <v>112</v>
      </c>
      <c r="C115" s="2">
        <v>1680</v>
      </c>
      <c r="D115" s="2">
        <v>1540</v>
      </c>
      <c r="E115" s="2">
        <v>1565</v>
      </c>
      <c r="F115" s="48">
        <f t="shared" si="9"/>
        <v>1.6233766233766156E-2</v>
      </c>
      <c r="G115" s="48"/>
      <c r="H115" s="2" t="e">
        <f>VLOOKUP(A115,#REF!,4,FALSE)</f>
        <v>#REF!</v>
      </c>
      <c r="I115" s="67">
        <f t="shared" si="10"/>
        <v>1707.2727272727273</v>
      </c>
      <c r="J115" s="78">
        <f t="shared" si="11"/>
        <v>1705</v>
      </c>
      <c r="K115" s="70" t="e">
        <f t="shared" si="12"/>
        <v>#REF!</v>
      </c>
      <c r="L115" s="2" t="e">
        <f t="shared" si="13"/>
        <v>#REF!</v>
      </c>
      <c r="M115" s="63" t="e">
        <f t="shared" si="14"/>
        <v>#REF!</v>
      </c>
      <c r="N115" s="63" t="e">
        <f t="shared" si="15"/>
        <v>#REF!</v>
      </c>
      <c r="O115" s="58"/>
    </row>
    <row r="116" spans="1:15">
      <c r="A116" s="12">
        <v>707</v>
      </c>
      <c r="B116" s="1" t="s">
        <v>113</v>
      </c>
      <c r="C116" s="2">
        <v>1960</v>
      </c>
      <c r="D116" s="2">
        <v>1750</v>
      </c>
      <c r="E116" s="2">
        <v>1780</v>
      </c>
      <c r="F116" s="48">
        <f t="shared" si="9"/>
        <v>1.7142857142857126E-2</v>
      </c>
      <c r="G116" s="48"/>
      <c r="H116" s="2" t="e">
        <f>VLOOKUP(A116,#REF!,4,FALSE)</f>
        <v>#REF!</v>
      </c>
      <c r="I116" s="67">
        <f t="shared" si="10"/>
        <v>1993.6</v>
      </c>
      <c r="J116" s="78">
        <f t="shared" si="11"/>
        <v>1995</v>
      </c>
      <c r="K116" s="70" t="e">
        <f t="shared" si="12"/>
        <v>#REF!</v>
      </c>
      <c r="L116" s="2" t="e">
        <f t="shared" si="13"/>
        <v>#REF!</v>
      </c>
      <c r="M116" s="63" t="e">
        <f t="shared" si="14"/>
        <v>#REF!</v>
      </c>
      <c r="N116" s="63" t="e">
        <f t="shared" si="15"/>
        <v>#REF!</v>
      </c>
      <c r="O116" s="58"/>
    </row>
    <row r="117" spans="1:15">
      <c r="A117" s="12">
        <v>708</v>
      </c>
      <c r="B117" s="1" t="s">
        <v>114</v>
      </c>
      <c r="C117" s="2">
        <v>630</v>
      </c>
      <c r="D117" s="2">
        <v>555</v>
      </c>
      <c r="E117" s="2">
        <v>565</v>
      </c>
      <c r="F117" s="48">
        <f t="shared" si="9"/>
        <v>1.8018018018018056E-2</v>
      </c>
      <c r="G117" s="48"/>
      <c r="H117" s="2" t="e">
        <f>VLOOKUP(A117,#REF!,4,FALSE)</f>
        <v>#REF!</v>
      </c>
      <c r="I117" s="67">
        <f t="shared" si="10"/>
        <v>641.35135135135135</v>
      </c>
      <c r="J117" s="78">
        <f t="shared" si="11"/>
        <v>640</v>
      </c>
      <c r="K117" s="70" t="e">
        <f t="shared" si="12"/>
        <v>#REF!</v>
      </c>
      <c r="L117" s="2" t="e">
        <f t="shared" si="13"/>
        <v>#REF!</v>
      </c>
      <c r="M117" s="63" t="e">
        <f t="shared" si="14"/>
        <v>#REF!</v>
      </c>
      <c r="N117" s="63" t="e">
        <f t="shared" si="15"/>
        <v>#REF!</v>
      </c>
      <c r="O117" s="58"/>
    </row>
    <row r="118" spans="1:15" ht="18">
      <c r="A118" s="15" t="s">
        <v>115</v>
      </c>
      <c r="B118" s="16"/>
      <c r="C118" s="134"/>
      <c r="D118" s="134"/>
      <c r="E118" s="134"/>
      <c r="F118" s="45"/>
      <c r="G118" s="134"/>
      <c r="H118" s="134"/>
      <c r="I118" s="135"/>
      <c r="J118" s="75"/>
      <c r="K118" s="134"/>
      <c r="L118" s="134"/>
      <c r="M118" s="63">
        <f t="shared" si="14"/>
        <v>0</v>
      </c>
      <c r="N118" s="63">
        <f t="shared" si="15"/>
        <v>0</v>
      </c>
      <c r="O118" s="58"/>
    </row>
    <row r="119" spans="1:15">
      <c r="A119" s="12">
        <v>800</v>
      </c>
      <c r="B119" s="1" t="s">
        <v>116</v>
      </c>
      <c r="C119" s="2">
        <v>6055</v>
      </c>
      <c r="D119" s="2">
        <v>5835</v>
      </c>
      <c r="E119" s="2">
        <v>5910</v>
      </c>
      <c r="F119" s="48">
        <f t="shared" si="9"/>
        <v>1.2853470437018011E-2</v>
      </c>
      <c r="G119" s="48"/>
      <c r="H119" s="2" t="e">
        <f>VLOOKUP(A119,#REF!,4,FALSE)</f>
        <v>#REF!</v>
      </c>
      <c r="I119" s="67">
        <f t="shared" si="10"/>
        <v>6132.8277634961441</v>
      </c>
      <c r="J119" s="78">
        <f t="shared" si="11"/>
        <v>6135</v>
      </c>
      <c r="K119" s="70" t="e">
        <f t="shared" si="12"/>
        <v>#REF!</v>
      </c>
      <c r="L119" s="2" t="e">
        <f t="shared" si="13"/>
        <v>#REF!</v>
      </c>
      <c r="M119" s="63" t="e">
        <f t="shared" si="14"/>
        <v>#REF!</v>
      </c>
      <c r="N119" s="63" t="e">
        <f t="shared" si="15"/>
        <v>#REF!</v>
      </c>
      <c r="O119" s="58"/>
    </row>
    <row r="120" spans="1:15">
      <c r="A120" s="30" t="s">
        <v>117</v>
      </c>
      <c r="B120" s="31" t="s">
        <v>116</v>
      </c>
      <c r="C120" s="2">
        <v>6250</v>
      </c>
      <c r="D120" s="2">
        <v>5835</v>
      </c>
      <c r="E120" s="2">
        <v>5910</v>
      </c>
      <c r="F120" s="48">
        <f t="shared" si="9"/>
        <v>1.2853470437018011E-2</v>
      </c>
      <c r="G120" s="48"/>
      <c r="H120" s="2"/>
      <c r="I120" s="67">
        <f t="shared" si="10"/>
        <v>6330.3341902313623</v>
      </c>
      <c r="J120" s="78">
        <f t="shared" si="11"/>
        <v>6330</v>
      </c>
      <c r="K120" s="70">
        <f t="shared" si="12"/>
        <v>0</v>
      </c>
      <c r="L120" s="2">
        <f t="shared" si="13"/>
        <v>0</v>
      </c>
      <c r="M120" s="63">
        <f t="shared" si="14"/>
        <v>0</v>
      </c>
      <c r="N120" s="63">
        <f t="shared" si="15"/>
        <v>0</v>
      </c>
      <c r="O120" s="58"/>
    </row>
    <row r="121" spans="1:15">
      <c r="A121" s="12">
        <v>801</v>
      </c>
      <c r="B121" s="1" t="s">
        <v>118</v>
      </c>
      <c r="C121" s="2">
        <v>5715</v>
      </c>
      <c r="D121" s="2">
        <v>4535</v>
      </c>
      <c r="E121" s="2">
        <v>4590</v>
      </c>
      <c r="F121" s="48">
        <f t="shared" ref="F121:F184" si="16">(E121/D121)-1</f>
        <v>1.2127894156560126E-2</v>
      </c>
      <c r="G121" s="48"/>
      <c r="H121" s="2" t="e">
        <f>VLOOKUP(A121,#REF!,4,FALSE)</f>
        <v>#REF!</v>
      </c>
      <c r="I121" s="67">
        <f t="shared" si="10"/>
        <v>5784.3109151047411</v>
      </c>
      <c r="J121" s="78">
        <f t="shared" si="11"/>
        <v>5785</v>
      </c>
      <c r="K121" s="70" t="e">
        <f t="shared" si="12"/>
        <v>#REF!</v>
      </c>
      <c r="L121" s="2" t="e">
        <f t="shared" si="13"/>
        <v>#REF!</v>
      </c>
      <c r="M121" s="63" t="e">
        <f t="shared" si="14"/>
        <v>#REF!</v>
      </c>
      <c r="N121" s="63" t="e">
        <f t="shared" si="15"/>
        <v>#REF!</v>
      </c>
      <c r="O121" s="58"/>
    </row>
    <row r="122" spans="1:15">
      <c r="A122" s="30" t="s">
        <v>119</v>
      </c>
      <c r="B122" s="31" t="s">
        <v>118</v>
      </c>
      <c r="C122" s="2">
        <v>5990</v>
      </c>
      <c r="D122" s="2">
        <v>4535</v>
      </c>
      <c r="E122" s="2">
        <v>4590</v>
      </c>
      <c r="F122" s="48">
        <f t="shared" si="16"/>
        <v>1.2127894156560126E-2</v>
      </c>
      <c r="G122" s="48"/>
      <c r="H122" s="2"/>
      <c r="I122" s="67">
        <f t="shared" si="10"/>
        <v>6062.6460859977951</v>
      </c>
      <c r="J122" s="78">
        <f t="shared" si="11"/>
        <v>6065</v>
      </c>
      <c r="K122" s="70">
        <f t="shared" si="12"/>
        <v>0</v>
      </c>
      <c r="L122" s="2">
        <f t="shared" si="13"/>
        <v>0</v>
      </c>
      <c r="M122" s="63">
        <f t="shared" si="14"/>
        <v>0</v>
      </c>
      <c r="N122" s="63">
        <f t="shared" si="15"/>
        <v>0</v>
      </c>
      <c r="O122" s="58"/>
    </row>
    <row r="123" spans="1:15">
      <c r="A123" s="12">
        <v>802</v>
      </c>
      <c r="B123" s="1" t="s">
        <v>120</v>
      </c>
      <c r="C123" s="2">
        <v>3620</v>
      </c>
      <c r="D123" s="2">
        <v>3195</v>
      </c>
      <c r="E123" s="2">
        <v>3240</v>
      </c>
      <c r="F123" s="48">
        <f t="shared" si="16"/>
        <v>1.4084507042253502E-2</v>
      </c>
      <c r="G123" s="48"/>
      <c r="H123" s="2" t="e">
        <f>VLOOKUP(A123,#REF!,4,FALSE)</f>
        <v>#REF!</v>
      </c>
      <c r="I123" s="67">
        <f t="shared" si="10"/>
        <v>3670.9859154929577</v>
      </c>
      <c r="J123" s="78">
        <f t="shared" si="11"/>
        <v>3670</v>
      </c>
      <c r="K123" s="70" t="e">
        <f t="shared" si="12"/>
        <v>#REF!</v>
      </c>
      <c r="L123" s="2" t="e">
        <f t="shared" si="13"/>
        <v>#REF!</v>
      </c>
      <c r="M123" s="63" t="e">
        <f t="shared" si="14"/>
        <v>#REF!</v>
      </c>
      <c r="N123" s="63" t="e">
        <f t="shared" si="15"/>
        <v>#REF!</v>
      </c>
      <c r="O123" s="58"/>
    </row>
    <row r="124" spans="1:15">
      <c r="A124" s="12">
        <v>803</v>
      </c>
      <c r="B124" s="1" t="s">
        <v>121</v>
      </c>
      <c r="C124" s="2">
        <v>1770</v>
      </c>
      <c r="D124" s="2">
        <v>1525</v>
      </c>
      <c r="E124" s="2">
        <v>1555</v>
      </c>
      <c r="F124" s="48">
        <f t="shared" si="16"/>
        <v>1.9672131147540961E-2</v>
      </c>
      <c r="G124" s="48"/>
      <c r="H124" s="2" t="e">
        <f>VLOOKUP(A124,#REF!,4,FALSE)</f>
        <v>#REF!</v>
      </c>
      <c r="I124" s="67">
        <f t="shared" si="10"/>
        <v>1804.8196721311474</v>
      </c>
      <c r="J124" s="78">
        <f t="shared" si="11"/>
        <v>1805</v>
      </c>
      <c r="K124" s="70" t="e">
        <f t="shared" si="12"/>
        <v>#REF!</v>
      </c>
      <c r="L124" s="2" t="e">
        <f t="shared" si="13"/>
        <v>#REF!</v>
      </c>
      <c r="M124" s="63" t="e">
        <f t="shared" si="14"/>
        <v>#REF!</v>
      </c>
      <c r="N124" s="63" t="e">
        <f t="shared" si="15"/>
        <v>#REF!</v>
      </c>
      <c r="O124" s="58"/>
    </row>
    <row r="125" spans="1:15">
      <c r="A125" s="12">
        <v>804</v>
      </c>
      <c r="B125" s="1" t="s">
        <v>122</v>
      </c>
      <c r="C125" s="2">
        <v>2370</v>
      </c>
      <c r="D125" s="2">
        <v>2235</v>
      </c>
      <c r="E125" s="2">
        <v>2250</v>
      </c>
      <c r="F125" s="48">
        <f t="shared" si="16"/>
        <v>6.7114093959732557E-3</v>
      </c>
      <c r="G125" s="48"/>
      <c r="H125" s="2" t="e">
        <f>VLOOKUP(A125,#REF!,4,FALSE)</f>
        <v>#REF!</v>
      </c>
      <c r="I125" s="67">
        <f t="shared" si="10"/>
        <v>2385.9060402684568</v>
      </c>
      <c r="J125" s="78">
        <f t="shared" si="11"/>
        <v>2385</v>
      </c>
      <c r="K125" s="70" t="e">
        <f t="shared" si="12"/>
        <v>#REF!</v>
      </c>
      <c r="L125" s="2" t="e">
        <f t="shared" si="13"/>
        <v>#REF!</v>
      </c>
      <c r="M125" s="63" t="e">
        <f t="shared" si="14"/>
        <v>#REF!</v>
      </c>
      <c r="N125" s="63" t="e">
        <f t="shared" si="15"/>
        <v>#REF!</v>
      </c>
      <c r="O125" s="58"/>
    </row>
    <row r="126" spans="1:15">
      <c r="A126" s="30" t="s">
        <v>123</v>
      </c>
      <c r="B126" s="31" t="s">
        <v>122</v>
      </c>
      <c r="C126" s="2">
        <v>2480</v>
      </c>
      <c r="D126" s="2">
        <v>2235</v>
      </c>
      <c r="E126" s="2">
        <v>2250</v>
      </c>
      <c r="F126" s="48">
        <f t="shared" si="16"/>
        <v>6.7114093959732557E-3</v>
      </c>
      <c r="G126" s="48"/>
      <c r="H126" s="2"/>
      <c r="I126" s="67">
        <f t="shared" si="10"/>
        <v>2496.6442953020137</v>
      </c>
      <c r="J126" s="78">
        <f t="shared" si="11"/>
        <v>2495</v>
      </c>
      <c r="K126" s="70">
        <f t="shared" si="12"/>
        <v>0</v>
      </c>
      <c r="L126" s="2">
        <f t="shared" si="13"/>
        <v>0</v>
      </c>
      <c r="M126" s="63">
        <f t="shared" si="14"/>
        <v>0</v>
      </c>
      <c r="N126" s="63">
        <f t="shared" si="15"/>
        <v>0</v>
      </c>
      <c r="O126" s="58"/>
    </row>
    <row r="127" spans="1:15">
      <c r="A127" s="12">
        <v>805</v>
      </c>
      <c r="B127" s="1" t="s">
        <v>124</v>
      </c>
      <c r="C127" s="2">
        <v>2055</v>
      </c>
      <c r="D127" s="2">
        <v>1900</v>
      </c>
      <c r="E127" s="2">
        <v>1925</v>
      </c>
      <c r="F127" s="48">
        <f t="shared" si="16"/>
        <v>1.3157894736842035E-2</v>
      </c>
      <c r="G127" s="48"/>
      <c r="H127" s="2" t="e">
        <f>VLOOKUP(A127,#REF!,4,FALSE)</f>
        <v>#REF!</v>
      </c>
      <c r="I127" s="67">
        <f t="shared" si="10"/>
        <v>2082.0394736842104</v>
      </c>
      <c r="J127" s="78">
        <f t="shared" si="11"/>
        <v>2080</v>
      </c>
      <c r="K127" s="70" t="e">
        <f t="shared" si="12"/>
        <v>#REF!</v>
      </c>
      <c r="L127" s="2" t="e">
        <f t="shared" si="13"/>
        <v>#REF!</v>
      </c>
      <c r="M127" s="63" t="e">
        <f t="shared" si="14"/>
        <v>#REF!</v>
      </c>
      <c r="N127" s="63" t="e">
        <f t="shared" si="15"/>
        <v>#REF!</v>
      </c>
      <c r="O127" s="58"/>
    </row>
    <row r="128" spans="1:15">
      <c r="A128" s="12">
        <v>806</v>
      </c>
      <c r="B128" s="1" t="s">
        <v>125</v>
      </c>
      <c r="C128" s="2">
        <v>4160</v>
      </c>
      <c r="D128" s="2">
        <v>3475</v>
      </c>
      <c r="E128" s="2">
        <v>3515</v>
      </c>
      <c r="F128" s="48">
        <f t="shared" si="16"/>
        <v>1.1510791366906581E-2</v>
      </c>
      <c r="G128" s="48"/>
      <c r="H128" s="2" t="e">
        <f>VLOOKUP(A128,#REF!,4,FALSE)</f>
        <v>#REF!</v>
      </c>
      <c r="I128" s="67">
        <f t="shared" si="10"/>
        <v>4207.8848920863311</v>
      </c>
      <c r="J128" s="78">
        <f t="shared" si="11"/>
        <v>4210</v>
      </c>
      <c r="K128" s="70" t="e">
        <f t="shared" si="12"/>
        <v>#REF!</v>
      </c>
      <c r="L128" s="2" t="e">
        <f t="shared" si="13"/>
        <v>#REF!</v>
      </c>
      <c r="M128" s="63" t="e">
        <f t="shared" si="14"/>
        <v>#REF!</v>
      </c>
      <c r="N128" s="63" t="e">
        <f t="shared" si="15"/>
        <v>#REF!</v>
      </c>
      <c r="O128" s="58"/>
    </row>
    <row r="129" spans="1:15">
      <c r="A129" s="12">
        <v>807</v>
      </c>
      <c r="B129" s="1" t="s">
        <v>126</v>
      </c>
      <c r="C129" s="2">
        <v>2555</v>
      </c>
      <c r="D129" s="2">
        <v>2490</v>
      </c>
      <c r="E129" s="2">
        <v>2515</v>
      </c>
      <c r="F129" s="48">
        <f t="shared" si="16"/>
        <v>1.0040160642570184E-2</v>
      </c>
      <c r="G129" s="48"/>
      <c r="H129" s="2" t="e">
        <f>VLOOKUP(A129,#REF!,4,FALSE)</f>
        <v>#REF!</v>
      </c>
      <c r="I129" s="67">
        <f t="shared" si="10"/>
        <v>2580.6526104417667</v>
      </c>
      <c r="J129" s="78">
        <f t="shared" si="11"/>
        <v>2580</v>
      </c>
      <c r="K129" s="70" t="e">
        <f t="shared" si="12"/>
        <v>#REF!</v>
      </c>
      <c r="L129" s="2" t="e">
        <f t="shared" si="13"/>
        <v>#REF!</v>
      </c>
      <c r="M129" s="63" t="e">
        <f t="shared" si="14"/>
        <v>#REF!</v>
      </c>
      <c r="N129" s="63" t="e">
        <f t="shared" si="15"/>
        <v>#REF!</v>
      </c>
      <c r="O129" s="58"/>
    </row>
    <row r="130" spans="1:15">
      <c r="A130" s="12">
        <v>808</v>
      </c>
      <c r="B130" s="1" t="s">
        <v>127</v>
      </c>
      <c r="C130" s="2">
        <v>3780</v>
      </c>
      <c r="D130" s="2">
        <v>3405</v>
      </c>
      <c r="E130" s="2">
        <v>3450</v>
      </c>
      <c r="F130" s="48">
        <f t="shared" si="16"/>
        <v>1.3215859030837107E-2</v>
      </c>
      <c r="G130" s="48"/>
      <c r="H130" s="2"/>
      <c r="I130" s="67">
        <f t="shared" si="10"/>
        <v>3829.9559471365642</v>
      </c>
      <c r="J130" s="78">
        <f t="shared" si="11"/>
        <v>3830</v>
      </c>
      <c r="K130" s="70">
        <f t="shared" si="12"/>
        <v>0</v>
      </c>
      <c r="L130" s="2">
        <f t="shared" si="13"/>
        <v>0</v>
      </c>
      <c r="M130" s="63">
        <f t="shared" si="14"/>
        <v>0</v>
      </c>
      <c r="N130" s="63">
        <f t="shared" si="15"/>
        <v>0</v>
      </c>
      <c r="O130" s="58"/>
    </row>
    <row r="131" spans="1:15">
      <c r="A131" s="12">
        <v>809</v>
      </c>
      <c r="B131" s="1" t="s">
        <v>128</v>
      </c>
      <c r="C131" s="2">
        <v>1335</v>
      </c>
      <c r="D131" s="2">
        <v>1065</v>
      </c>
      <c r="E131" s="2">
        <v>1075</v>
      </c>
      <c r="F131" s="48">
        <f t="shared" si="16"/>
        <v>9.3896713615022609E-3</v>
      </c>
      <c r="G131" s="48"/>
      <c r="H131" s="2" t="e">
        <f>VLOOKUP(A131,#REF!,4,FALSE)</f>
        <v>#REF!</v>
      </c>
      <c r="I131" s="67">
        <f t="shared" si="10"/>
        <v>1347.5352112676055</v>
      </c>
      <c r="J131" s="78">
        <f t="shared" si="11"/>
        <v>1350</v>
      </c>
      <c r="K131" s="70" t="e">
        <f t="shared" si="12"/>
        <v>#REF!</v>
      </c>
      <c r="L131" s="2" t="e">
        <f t="shared" si="13"/>
        <v>#REF!</v>
      </c>
      <c r="M131" s="63" t="e">
        <f t="shared" si="14"/>
        <v>#REF!</v>
      </c>
      <c r="N131" s="63" t="e">
        <f t="shared" si="15"/>
        <v>#REF!</v>
      </c>
      <c r="O131" s="58"/>
    </row>
    <row r="132" spans="1:15">
      <c r="A132" s="12">
        <v>811</v>
      </c>
      <c r="B132" s="1" t="s">
        <v>129</v>
      </c>
      <c r="C132" s="2">
        <v>585</v>
      </c>
      <c r="D132" s="2">
        <v>570</v>
      </c>
      <c r="E132" s="2">
        <v>595</v>
      </c>
      <c r="F132" s="48">
        <f t="shared" si="16"/>
        <v>4.3859649122806932E-2</v>
      </c>
      <c r="G132" s="48"/>
      <c r="H132" s="2" t="e">
        <f>VLOOKUP(A132,#REF!,4,FALSE)</f>
        <v>#REF!</v>
      </c>
      <c r="I132" s="67">
        <f t="shared" si="10"/>
        <v>610.65789473684208</v>
      </c>
      <c r="J132" s="78">
        <f t="shared" si="11"/>
        <v>610</v>
      </c>
      <c r="K132" s="70" t="e">
        <f t="shared" si="12"/>
        <v>#REF!</v>
      </c>
      <c r="L132" s="2" t="e">
        <f t="shared" si="13"/>
        <v>#REF!</v>
      </c>
      <c r="M132" s="63" t="e">
        <f t="shared" si="14"/>
        <v>#REF!</v>
      </c>
      <c r="N132" s="63" t="e">
        <f t="shared" si="15"/>
        <v>#REF!</v>
      </c>
      <c r="O132" s="58"/>
    </row>
    <row r="133" spans="1:15">
      <c r="A133" s="12">
        <v>812</v>
      </c>
      <c r="B133" s="1" t="s">
        <v>130</v>
      </c>
      <c r="C133" s="2">
        <v>1550</v>
      </c>
      <c r="D133" s="2">
        <v>1495</v>
      </c>
      <c r="E133" s="2">
        <v>1520</v>
      </c>
      <c r="F133" s="48">
        <f t="shared" si="16"/>
        <v>1.6722408026755842E-2</v>
      </c>
      <c r="G133" s="48"/>
      <c r="H133" s="2" t="e">
        <f>VLOOKUP(A133,#REF!,4,FALSE)</f>
        <v>#REF!</v>
      </c>
      <c r="I133" s="67">
        <f t="shared" si="10"/>
        <v>1575.9197324414715</v>
      </c>
      <c r="J133" s="78">
        <f t="shared" si="11"/>
        <v>1575</v>
      </c>
      <c r="K133" s="70" t="e">
        <f t="shared" si="12"/>
        <v>#REF!</v>
      </c>
      <c r="L133" s="2" t="e">
        <f t="shared" si="13"/>
        <v>#REF!</v>
      </c>
      <c r="M133" s="63" t="e">
        <f t="shared" si="14"/>
        <v>#REF!</v>
      </c>
      <c r="N133" s="63" t="e">
        <f t="shared" si="15"/>
        <v>#REF!</v>
      </c>
      <c r="O133" s="58"/>
    </row>
    <row r="134" spans="1:15">
      <c r="A134" s="12">
        <v>813</v>
      </c>
      <c r="B134" s="1" t="s">
        <v>131</v>
      </c>
      <c r="C134" s="2">
        <v>4690</v>
      </c>
      <c r="D134" s="2">
        <v>4555</v>
      </c>
      <c r="E134" s="2">
        <v>4620</v>
      </c>
      <c r="F134" s="48">
        <f t="shared" si="16"/>
        <v>1.4270032930845167E-2</v>
      </c>
      <c r="G134" s="48"/>
      <c r="H134" s="2" t="e">
        <f>VLOOKUP(A134,#REF!,4,FALSE)</f>
        <v>#REF!</v>
      </c>
      <c r="I134" s="67">
        <f t="shared" si="10"/>
        <v>4756.9264544456637</v>
      </c>
      <c r="J134" s="78">
        <f t="shared" si="11"/>
        <v>4755</v>
      </c>
      <c r="K134" s="70" t="e">
        <f t="shared" si="12"/>
        <v>#REF!</v>
      </c>
      <c r="L134" s="2" t="e">
        <f t="shared" si="13"/>
        <v>#REF!</v>
      </c>
      <c r="M134" s="63" t="e">
        <f t="shared" si="14"/>
        <v>#REF!</v>
      </c>
      <c r="N134" s="63" t="e">
        <f t="shared" si="15"/>
        <v>#REF!</v>
      </c>
      <c r="O134" s="58"/>
    </row>
    <row r="135" spans="1:15">
      <c r="A135" s="12">
        <v>814</v>
      </c>
      <c r="B135" s="1" t="s">
        <v>132</v>
      </c>
      <c r="C135" s="2">
        <v>9520</v>
      </c>
      <c r="D135" s="2">
        <v>7870</v>
      </c>
      <c r="E135" s="2">
        <v>7980</v>
      </c>
      <c r="F135" s="48">
        <f t="shared" si="16"/>
        <v>1.3977128335451061E-2</v>
      </c>
      <c r="G135" s="48"/>
      <c r="H135" s="2"/>
      <c r="I135" s="67">
        <f t="shared" si="10"/>
        <v>9653.0622617534937</v>
      </c>
      <c r="J135" s="78">
        <f t="shared" si="11"/>
        <v>9655</v>
      </c>
      <c r="K135" s="70">
        <f t="shared" si="12"/>
        <v>0</v>
      </c>
      <c r="L135" s="2">
        <f t="shared" si="13"/>
        <v>0</v>
      </c>
      <c r="M135" s="63">
        <f t="shared" si="14"/>
        <v>0</v>
      </c>
      <c r="N135" s="63">
        <f t="shared" si="15"/>
        <v>0</v>
      </c>
      <c r="O135" s="58"/>
    </row>
    <row r="136" spans="1:15">
      <c r="A136" s="12">
        <v>815</v>
      </c>
      <c r="B136" s="1" t="s">
        <v>133</v>
      </c>
      <c r="C136" s="2">
        <v>5475</v>
      </c>
      <c r="D136" s="2">
        <v>5270</v>
      </c>
      <c r="E136" s="2">
        <v>5330</v>
      </c>
      <c r="F136" s="48">
        <f t="shared" si="16"/>
        <v>1.1385199240986799E-2</v>
      </c>
      <c r="G136" s="48"/>
      <c r="H136" s="2"/>
      <c r="I136" s="67">
        <f t="shared" si="10"/>
        <v>5537.3339658444029</v>
      </c>
      <c r="J136" s="78">
        <f t="shared" si="11"/>
        <v>5535</v>
      </c>
      <c r="K136" s="70">
        <f t="shared" si="12"/>
        <v>0</v>
      </c>
      <c r="L136" s="2">
        <f t="shared" si="13"/>
        <v>0</v>
      </c>
      <c r="M136" s="63">
        <f t="shared" si="14"/>
        <v>0</v>
      </c>
      <c r="N136" s="63">
        <f t="shared" si="15"/>
        <v>0</v>
      </c>
      <c r="O136" s="58"/>
    </row>
    <row r="137" spans="1:15">
      <c r="A137" s="12">
        <v>822</v>
      </c>
      <c r="B137" s="1" t="s">
        <v>379</v>
      </c>
      <c r="C137" s="2">
        <v>4165</v>
      </c>
      <c r="D137" s="2">
        <v>3715</v>
      </c>
      <c r="E137" s="2">
        <v>3755</v>
      </c>
      <c r="F137" s="48">
        <f t="shared" si="16"/>
        <v>1.0767160161507361E-2</v>
      </c>
      <c r="G137" s="48"/>
      <c r="H137" s="2" t="e">
        <f>VLOOKUP(A137,#REF!,4,FALSE)</f>
        <v>#REF!</v>
      </c>
      <c r="I137" s="67">
        <f t="shared" si="10"/>
        <v>4209.8452220726786</v>
      </c>
      <c r="J137" s="78">
        <f t="shared" si="11"/>
        <v>4210</v>
      </c>
      <c r="K137" s="70" t="e">
        <f t="shared" si="12"/>
        <v>#REF!</v>
      </c>
      <c r="L137" s="2" t="e">
        <f t="shared" si="13"/>
        <v>#REF!</v>
      </c>
      <c r="M137" s="63" t="e">
        <f t="shared" si="14"/>
        <v>#REF!</v>
      </c>
      <c r="N137" s="63" t="e">
        <f t="shared" si="15"/>
        <v>#REF!</v>
      </c>
      <c r="O137" s="58"/>
    </row>
    <row r="138" spans="1:15">
      <c r="A138" s="12">
        <v>823</v>
      </c>
      <c r="B138" s="1" t="s">
        <v>380</v>
      </c>
      <c r="C138" s="2">
        <v>5915</v>
      </c>
      <c r="D138" s="2">
        <v>5230</v>
      </c>
      <c r="E138" s="2">
        <v>5285</v>
      </c>
      <c r="F138" s="48">
        <f t="shared" si="16"/>
        <v>1.0516252390057268E-2</v>
      </c>
      <c r="G138" s="48"/>
      <c r="H138" s="2" t="e">
        <f>VLOOKUP(A138,#REF!,4,FALSE)</f>
        <v>#REF!</v>
      </c>
      <c r="I138" s="67">
        <f t="shared" ref="I138:I201" si="17">C138*(1+F138+G138)</f>
        <v>5977.2036328871891</v>
      </c>
      <c r="J138" s="78">
        <f t="shared" ref="J138:J201" si="18">MROUND(I138,5)</f>
        <v>5975</v>
      </c>
      <c r="K138" s="70" t="e">
        <f t="shared" ref="K138:K201" si="19">H138*C138</f>
        <v>#REF!</v>
      </c>
      <c r="L138" s="2" t="e">
        <f t="shared" ref="L138:L201" si="20">H138*J138</f>
        <v>#REF!</v>
      </c>
      <c r="M138" s="63" t="e">
        <f t="shared" ref="M138:M201" si="21">H138*D138</f>
        <v>#REF!</v>
      </c>
      <c r="N138" s="63" t="e">
        <f t="shared" ref="N138:N201" si="22">H138*E138</f>
        <v>#REF!</v>
      </c>
      <c r="O138" s="58"/>
    </row>
    <row r="139" spans="1:15">
      <c r="A139" s="12">
        <v>824</v>
      </c>
      <c r="B139" s="1" t="s">
        <v>136</v>
      </c>
      <c r="C139" s="2">
        <v>13535</v>
      </c>
      <c r="D139" s="2">
        <v>11135</v>
      </c>
      <c r="E139" s="2">
        <v>11200</v>
      </c>
      <c r="F139" s="48">
        <f t="shared" si="16"/>
        <v>5.837449483610202E-3</v>
      </c>
      <c r="G139" s="48"/>
      <c r="H139" s="2" t="e">
        <f>VLOOKUP(A139,#REF!,4,FALSE)</f>
        <v>#REF!</v>
      </c>
      <c r="I139" s="67">
        <f t="shared" si="17"/>
        <v>13614.009878760664</v>
      </c>
      <c r="J139" s="78">
        <f t="shared" si="18"/>
        <v>13615</v>
      </c>
      <c r="K139" s="70" t="e">
        <f t="shared" si="19"/>
        <v>#REF!</v>
      </c>
      <c r="L139" s="2" t="e">
        <f t="shared" si="20"/>
        <v>#REF!</v>
      </c>
      <c r="M139" s="63" t="e">
        <f t="shared" si="21"/>
        <v>#REF!</v>
      </c>
      <c r="N139" s="63" t="e">
        <f t="shared" si="22"/>
        <v>#REF!</v>
      </c>
      <c r="O139" s="58"/>
    </row>
    <row r="140" spans="1:15">
      <c r="A140" s="12">
        <v>825</v>
      </c>
      <c r="B140" s="1" t="s">
        <v>137</v>
      </c>
      <c r="C140" s="2">
        <v>15515</v>
      </c>
      <c r="D140" s="2">
        <v>12605</v>
      </c>
      <c r="E140" s="2">
        <v>12675</v>
      </c>
      <c r="F140" s="48">
        <f t="shared" si="16"/>
        <v>5.5533518445061159E-3</v>
      </c>
      <c r="G140" s="48"/>
      <c r="H140" s="2" t="e">
        <f>VLOOKUP(A140,#REF!,4,FALSE)</f>
        <v>#REF!</v>
      </c>
      <c r="I140" s="67">
        <f t="shared" si="17"/>
        <v>15601.160253867512</v>
      </c>
      <c r="J140" s="78">
        <f t="shared" si="18"/>
        <v>15600</v>
      </c>
      <c r="K140" s="70" t="e">
        <f t="shared" si="19"/>
        <v>#REF!</v>
      </c>
      <c r="L140" s="2" t="e">
        <f t="shared" si="20"/>
        <v>#REF!</v>
      </c>
      <c r="M140" s="63" t="e">
        <f t="shared" si="21"/>
        <v>#REF!</v>
      </c>
      <c r="N140" s="63" t="e">
        <f t="shared" si="22"/>
        <v>#REF!</v>
      </c>
      <c r="O140" s="58"/>
    </row>
    <row r="141" spans="1:15">
      <c r="A141" s="12">
        <v>826</v>
      </c>
      <c r="B141" s="1" t="s">
        <v>138</v>
      </c>
      <c r="C141" s="2">
        <v>100</v>
      </c>
      <c r="D141" s="2">
        <v>100</v>
      </c>
      <c r="E141" s="2">
        <v>100</v>
      </c>
      <c r="F141" s="48">
        <f t="shared" si="16"/>
        <v>0</v>
      </c>
      <c r="G141" s="48"/>
      <c r="H141" s="2" t="e">
        <f>VLOOKUP(A141,#REF!,4,FALSE)</f>
        <v>#REF!</v>
      </c>
      <c r="I141" s="67">
        <f t="shared" si="17"/>
        <v>100</v>
      </c>
      <c r="J141" s="78">
        <f t="shared" si="18"/>
        <v>100</v>
      </c>
      <c r="K141" s="70" t="e">
        <f t="shared" si="19"/>
        <v>#REF!</v>
      </c>
      <c r="L141" s="2" t="e">
        <f t="shared" si="20"/>
        <v>#REF!</v>
      </c>
      <c r="M141" s="63" t="e">
        <f t="shared" si="21"/>
        <v>#REF!</v>
      </c>
      <c r="N141" s="63" t="e">
        <f t="shared" si="22"/>
        <v>#REF!</v>
      </c>
      <c r="O141" s="58"/>
    </row>
    <row r="142" spans="1:15">
      <c r="A142" s="12">
        <v>827</v>
      </c>
      <c r="B142" s="1" t="s">
        <v>139</v>
      </c>
      <c r="C142" s="2">
        <v>10775</v>
      </c>
      <c r="D142" s="2">
        <v>9395</v>
      </c>
      <c r="E142" s="2">
        <v>9510</v>
      </c>
      <c r="F142" s="48">
        <f t="shared" si="16"/>
        <v>1.2240553485896699E-2</v>
      </c>
      <c r="G142" s="48"/>
      <c r="H142" s="2" t="e">
        <f>VLOOKUP(A142,#REF!,4,FALSE)</f>
        <v>#REF!</v>
      </c>
      <c r="I142" s="67">
        <f t="shared" si="17"/>
        <v>10906.891963810536</v>
      </c>
      <c r="J142" s="78">
        <f t="shared" si="18"/>
        <v>10905</v>
      </c>
      <c r="K142" s="70" t="e">
        <f t="shared" si="19"/>
        <v>#REF!</v>
      </c>
      <c r="L142" s="2" t="e">
        <f t="shared" si="20"/>
        <v>#REF!</v>
      </c>
      <c r="M142" s="63" t="e">
        <f t="shared" si="21"/>
        <v>#REF!</v>
      </c>
      <c r="N142" s="63" t="e">
        <f t="shared" si="22"/>
        <v>#REF!</v>
      </c>
      <c r="O142" s="58"/>
    </row>
    <row r="143" spans="1:15">
      <c r="A143" s="12">
        <v>828</v>
      </c>
      <c r="B143" s="1" t="s">
        <v>140</v>
      </c>
      <c r="C143" s="2">
        <v>10775</v>
      </c>
      <c r="D143" s="2">
        <v>9395</v>
      </c>
      <c r="E143" s="2">
        <v>9510</v>
      </c>
      <c r="F143" s="48">
        <f t="shared" si="16"/>
        <v>1.2240553485896699E-2</v>
      </c>
      <c r="G143" s="48"/>
      <c r="H143" s="2" t="e">
        <f>VLOOKUP(A143,#REF!,4,FALSE)</f>
        <v>#REF!</v>
      </c>
      <c r="I143" s="67">
        <f t="shared" si="17"/>
        <v>10906.891963810536</v>
      </c>
      <c r="J143" s="78">
        <f t="shared" si="18"/>
        <v>10905</v>
      </c>
      <c r="K143" s="70" t="e">
        <f t="shared" si="19"/>
        <v>#REF!</v>
      </c>
      <c r="L143" s="2" t="e">
        <f t="shared" si="20"/>
        <v>#REF!</v>
      </c>
      <c r="M143" s="63" t="e">
        <f t="shared" si="21"/>
        <v>#REF!</v>
      </c>
      <c r="N143" s="63" t="e">
        <f t="shared" si="22"/>
        <v>#REF!</v>
      </c>
      <c r="O143" s="58"/>
    </row>
    <row r="144" spans="1:15">
      <c r="A144" s="12">
        <v>829</v>
      </c>
      <c r="B144" s="1" t="s">
        <v>141</v>
      </c>
      <c r="C144" s="2">
        <v>8165</v>
      </c>
      <c r="D144" s="2">
        <v>7050</v>
      </c>
      <c r="E144" s="2">
        <v>7120</v>
      </c>
      <c r="F144" s="48">
        <f t="shared" si="16"/>
        <v>9.9290780141843005E-3</v>
      </c>
      <c r="G144" s="48"/>
      <c r="H144" s="2" t="e">
        <f>VLOOKUP(A144,#REF!,4,FALSE)</f>
        <v>#REF!</v>
      </c>
      <c r="I144" s="67">
        <f t="shared" si="17"/>
        <v>8246.0709219858145</v>
      </c>
      <c r="J144" s="78">
        <f t="shared" si="18"/>
        <v>8245</v>
      </c>
      <c r="K144" s="70" t="e">
        <f t="shared" si="19"/>
        <v>#REF!</v>
      </c>
      <c r="L144" s="2" t="e">
        <f t="shared" si="20"/>
        <v>#REF!</v>
      </c>
      <c r="M144" s="63" t="e">
        <f t="shared" si="21"/>
        <v>#REF!</v>
      </c>
      <c r="N144" s="63" t="e">
        <f t="shared" si="22"/>
        <v>#REF!</v>
      </c>
      <c r="O144" s="58"/>
    </row>
    <row r="145" spans="1:15">
      <c r="A145" s="12">
        <v>831</v>
      </c>
      <c r="B145" s="1" t="s">
        <v>142</v>
      </c>
      <c r="C145" s="2">
        <v>395</v>
      </c>
      <c r="D145" s="2">
        <v>380</v>
      </c>
      <c r="E145" s="2">
        <v>385</v>
      </c>
      <c r="F145" s="48">
        <f t="shared" si="16"/>
        <v>1.3157894736842035E-2</v>
      </c>
      <c r="G145" s="48"/>
      <c r="H145" s="2" t="e">
        <f>VLOOKUP(A145,#REF!,4,FALSE)</f>
        <v>#REF!</v>
      </c>
      <c r="I145" s="67">
        <f t="shared" si="17"/>
        <v>400.1973684210526</v>
      </c>
      <c r="J145" s="78">
        <f t="shared" si="18"/>
        <v>400</v>
      </c>
      <c r="K145" s="70" t="e">
        <f t="shared" si="19"/>
        <v>#REF!</v>
      </c>
      <c r="L145" s="2" t="e">
        <f t="shared" si="20"/>
        <v>#REF!</v>
      </c>
      <c r="M145" s="63" t="e">
        <f t="shared" si="21"/>
        <v>#REF!</v>
      </c>
      <c r="N145" s="63" t="e">
        <f t="shared" si="22"/>
        <v>#REF!</v>
      </c>
      <c r="O145" s="58"/>
    </row>
    <row r="146" spans="1:15">
      <c r="A146" s="12">
        <v>832</v>
      </c>
      <c r="B146" s="1" t="s">
        <v>143</v>
      </c>
      <c r="C146" s="2">
        <v>1350</v>
      </c>
      <c r="D146" s="2">
        <v>1270</v>
      </c>
      <c r="E146" s="2">
        <v>1285</v>
      </c>
      <c r="F146" s="48">
        <f t="shared" si="16"/>
        <v>1.1811023622047223E-2</v>
      </c>
      <c r="G146" s="48"/>
      <c r="H146" s="2" t="e">
        <f>VLOOKUP(A146,#REF!,4,FALSE)</f>
        <v>#REF!</v>
      </c>
      <c r="I146" s="67">
        <f t="shared" si="17"/>
        <v>1365.9448818897638</v>
      </c>
      <c r="J146" s="78">
        <f t="shared" si="18"/>
        <v>1365</v>
      </c>
      <c r="K146" s="70" t="e">
        <f t="shared" si="19"/>
        <v>#REF!</v>
      </c>
      <c r="L146" s="2" t="e">
        <f t="shared" si="20"/>
        <v>#REF!</v>
      </c>
      <c r="M146" s="63" t="e">
        <f t="shared" si="21"/>
        <v>#REF!</v>
      </c>
      <c r="N146" s="63" t="e">
        <f t="shared" si="22"/>
        <v>#REF!</v>
      </c>
      <c r="O146" s="58"/>
    </row>
    <row r="147" spans="1:15">
      <c r="A147" s="12">
        <v>833</v>
      </c>
      <c r="B147" s="1" t="s">
        <v>144</v>
      </c>
      <c r="C147" s="2">
        <v>2990</v>
      </c>
      <c r="D147" s="2">
        <v>2590</v>
      </c>
      <c r="E147" s="2">
        <v>2625</v>
      </c>
      <c r="F147" s="48">
        <f t="shared" si="16"/>
        <v>1.3513513513513598E-2</v>
      </c>
      <c r="G147" s="48"/>
      <c r="H147" s="2" t="e">
        <f>VLOOKUP(A147,#REF!,4,FALSE)</f>
        <v>#REF!</v>
      </c>
      <c r="I147" s="67">
        <f t="shared" si="17"/>
        <v>3030.4054054054059</v>
      </c>
      <c r="J147" s="78">
        <f t="shared" si="18"/>
        <v>3030</v>
      </c>
      <c r="K147" s="70" t="e">
        <f t="shared" si="19"/>
        <v>#REF!</v>
      </c>
      <c r="L147" s="2" t="e">
        <f t="shared" si="20"/>
        <v>#REF!</v>
      </c>
      <c r="M147" s="63" t="e">
        <f t="shared" si="21"/>
        <v>#REF!</v>
      </c>
      <c r="N147" s="63" t="e">
        <f t="shared" si="22"/>
        <v>#REF!</v>
      </c>
      <c r="O147" s="58"/>
    </row>
    <row r="148" spans="1:15">
      <c r="A148" s="12">
        <v>834</v>
      </c>
      <c r="B148" s="1" t="s">
        <v>145</v>
      </c>
      <c r="C148" s="2">
        <v>2115</v>
      </c>
      <c r="D148" s="2">
        <v>1980</v>
      </c>
      <c r="E148" s="2">
        <v>2000</v>
      </c>
      <c r="F148" s="48">
        <f t="shared" si="16"/>
        <v>1.0101010101010166E-2</v>
      </c>
      <c r="G148" s="48"/>
      <c r="H148" s="2" t="e">
        <f>VLOOKUP(A148,#REF!,4,FALSE)</f>
        <v>#REF!</v>
      </c>
      <c r="I148" s="67">
        <f t="shared" si="17"/>
        <v>2136.3636363636365</v>
      </c>
      <c r="J148" s="78">
        <f t="shared" si="18"/>
        <v>2135</v>
      </c>
      <c r="K148" s="70" t="e">
        <f t="shared" si="19"/>
        <v>#REF!</v>
      </c>
      <c r="L148" s="2" t="e">
        <f t="shared" si="20"/>
        <v>#REF!</v>
      </c>
      <c r="M148" s="63" t="e">
        <f t="shared" si="21"/>
        <v>#REF!</v>
      </c>
      <c r="N148" s="63" t="e">
        <f t="shared" si="22"/>
        <v>#REF!</v>
      </c>
      <c r="O148" s="58"/>
    </row>
    <row r="149" spans="1:15">
      <c r="A149" s="12">
        <v>835</v>
      </c>
      <c r="B149" s="1" t="s">
        <v>146</v>
      </c>
      <c r="C149" s="2">
        <v>3350</v>
      </c>
      <c r="D149" s="2">
        <v>3075</v>
      </c>
      <c r="E149" s="2">
        <v>3115</v>
      </c>
      <c r="F149" s="48">
        <f t="shared" si="16"/>
        <v>1.3008130081300751E-2</v>
      </c>
      <c r="G149" s="48"/>
      <c r="H149" s="2" t="e">
        <f>VLOOKUP(A149,#REF!,4,FALSE)</f>
        <v>#REF!</v>
      </c>
      <c r="I149" s="67">
        <f t="shared" si="17"/>
        <v>3393.5772357723577</v>
      </c>
      <c r="J149" s="78">
        <f t="shared" si="18"/>
        <v>3395</v>
      </c>
      <c r="K149" s="70" t="e">
        <f t="shared" si="19"/>
        <v>#REF!</v>
      </c>
      <c r="L149" s="2" t="e">
        <f t="shared" si="20"/>
        <v>#REF!</v>
      </c>
      <c r="M149" s="63" t="e">
        <f t="shared" si="21"/>
        <v>#REF!</v>
      </c>
      <c r="N149" s="63" t="e">
        <f t="shared" si="22"/>
        <v>#REF!</v>
      </c>
      <c r="O149" s="58"/>
    </row>
    <row r="150" spans="1:15">
      <c r="A150" s="12">
        <v>836</v>
      </c>
      <c r="B150" s="1" t="s">
        <v>147</v>
      </c>
      <c r="C150" s="2">
        <v>4320</v>
      </c>
      <c r="D150" s="2">
        <v>3865</v>
      </c>
      <c r="E150" s="2">
        <v>3900</v>
      </c>
      <c r="F150" s="48">
        <f t="shared" si="16"/>
        <v>9.0556274256143876E-3</v>
      </c>
      <c r="G150" s="48"/>
      <c r="H150" s="2" t="e">
        <f>VLOOKUP(A150,#REF!,4,FALSE)</f>
        <v>#REF!</v>
      </c>
      <c r="I150" s="67">
        <f t="shared" si="17"/>
        <v>4359.1203104786546</v>
      </c>
      <c r="J150" s="78">
        <f t="shared" si="18"/>
        <v>4360</v>
      </c>
      <c r="K150" s="70" t="e">
        <f t="shared" si="19"/>
        <v>#REF!</v>
      </c>
      <c r="L150" s="2" t="e">
        <f t="shared" si="20"/>
        <v>#REF!</v>
      </c>
      <c r="M150" s="63" t="e">
        <f t="shared" si="21"/>
        <v>#REF!</v>
      </c>
      <c r="N150" s="63" t="e">
        <f t="shared" si="22"/>
        <v>#REF!</v>
      </c>
      <c r="O150" s="58"/>
    </row>
    <row r="151" spans="1:15">
      <c r="A151" s="12">
        <v>837</v>
      </c>
      <c r="B151" s="1" t="s">
        <v>148</v>
      </c>
      <c r="C151" s="2">
        <v>7415</v>
      </c>
      <c r="D151" s="2">
        <v>6670</v>
      </c>
      <c r="E151" s="2">
        <v>6735</v>
      </c>
      <c r="F151" s="48">
        <f t="shared" si="16"/>
        <v>9.7451274362818641E-3</v>
      </c>
      <c r="G151" s="48"/>
      <c r="H151" s="2" t="e">
        <f>VLOOKUP(A151,#REF!,4,FALSE)</f>
        <v>#REF!</v>
      </c>
      <c r="I151" s="67">
        <f t="shared" si="17"/>
        <v>7487.2601199400297</v>
      </c>
      <c r="J151" s="78">
        <f t="shared" si="18"/>
        <v>7485</v>
      </c>
      <c r="K151" s="70" t="e">
        <f t="shared" si="19"/>
        <v>#REF!</v>
      </c>
      <c r="L151" s="2" t="e">
        <f t="shared" si="20"/>
        <v>#REF!</v>
      </c>
      <c r="M151" s="63" t="e">
        <f t="shared" si="21"/>
        <v>#REF!</v>
      </c>
      <c r="N151" s="63" t="e">
        <f t="shared" si="22"/>
        <v>#REF!</v>
      </c>
      <c r="O151" s="58"/>
    </row>
    <row r="152" spans="1:15">
      <c r="A152" s="12">
        <v>839</v>
      </c>
      <c r="B152" s="1" t="s">
        <v>149</v>
      </c>
      <c r="C152" s="2">
        <v>3485</v>
      </c>
      <c r="D152" s="2">
        <v>3025</v>
      </c>
      <c r="E152" s="2">
        <v>3065</v>
      </c>
      <c r="F152" s="48">
        <f t="shared" si="16"/>
        <v>1.3223140495867813E-2</v>
      </c>
      <c r="G152" s="48"/>
      <c r="H152" s="2" t="e">
        <f>VLOOKUP(A152,#REF!,4,FALSE)</f>
        <v>#REF!</v>
      </c>
      <c r="I152" s="67">
        <f t="shared" si="17"/>
        <v>3531.0826446280994</v>
      </c>
      <c r="J152" s="78">
        <f t="shared" si="18"/>
        <v>3530</v>
      </c>
      <c r="K152" s="70" t="e">
        <f t="shared" si="19"/>
        <v>#REF!</v>
      </c>
      <c r="L152" s="2" t="e">
        <f t="shared" si="20"/>
        <v>#REF!</v>
      </c>
      <c r="M152" s="63" t="e">
        <f t="shared" si="21"/>
        <v>#REF!</v>
      </c>
      <c r="N152" s="63" t="e">
        <f t="shared" si="22"/>
        <v>#REF!</v>
      </c>
      <c r="O152" s="58"/>
    </row>
    <row r="153" spans="1:15">
      <c r="A153" s="12">
        <v>845</v>
      </c>
      <c r="B153" s="1" t="s">
        <v>150</v>
      </c>
      <c r="C153" s="2">
        <v>2115</v>
      </c>
      <c r="D153" s="2">
        <v>1965</v>
      </c>
      <c r="E153" s="2">
        <v>1990</v>
      </c>
      <c r="F153" s="48">
        <f t="shared" si="16"/>
        <v>1.2722646310432628E-2</v>
      </c>
      <c r="G153" s="48"/>
      <c r="H153" s="2" t="e">
        <f>VLOOKUP(A153,#REF!,4,FALSE)</f>
        <v>#REF!</v>
      </c>
      <c r="I153" s="67">
        <f t="shared" si="17"/>
        <v>2141.9083969465651</v>
      </c>
      <c r="J153" s="78">
        <f t="shared" si="18"/>
        <v>2140</v>
      </c>
      <c r="K153" s="70" t="e">
        <f t="shared" si="19"/>
        <v>#REF!</v>
      </c>
      <c r="L153" s="2" t="e">
        <f t="shared" si="20"/>
        <v>#REF!</v>
      </c>
      <c r="M153" s="63" t="e">
        <f t="shared" si="21"/>
        <v>#REF!</v>
      </c>
      <c r="N153" s="63" t="e">
        <f t="shared" si="22"/>
        <v>#REF!</v>
      </c>
      <c r="O153" s="58"/>
    </row>
    <row r="154" spans="1:15">
      <c r="A154" s="12">
        <v>846</v>
      </c>
      <c r="B154" s="1" t="s">
        <v>151</v>
      </c>
      <c r="C154" s="2">
        <v>5180</v>
      </c>
      <c r="D154" s="2">
        <v>4790</v>
      </c>
      <c r="E154" s="2">
        <v>4540</v>
      </c>
      <c r="F154" s="62">
        <f t="shared" si="16"/>
        <v>-5.2192066805845538E-2</v>
      </c>
      <c r="G154" s="48"/>
      <c r="H154" s="2" t="e">
        <f>VLOOKUP(A154,#REF!,4,FALSE)</f>
        <v>#REF!</v>
      </c>
      <c r="I154" s="67"/>
      <c r="J154" s="78">
        <v>5180</v>
      </c>
      <c r="K154" s="70" t="e">
        <f t="shared" si="19"/>
        <v>#REF!</v>
      </c>
      <c r="L154" s="2" t="e">
        <f t="shared" si="20"/>
        <v>#REF!</v>
      </c>
      <c r="M154" s="63" t="e">
        <f t="shared" si="21"/>
        <v>#REF!</v>
      </c>
      <c r="N154" s="63" t="e">
        <f t="shared" si="22"/>
        <v>#REF!</v>
      </c>
      <c r="O154" s="57" t="s">
        <v>366</v>
      </c>
    </row>
    <row r="155" spans="1:15">
      <c r="A155" s="12">
        <v>847</v>
      </c>
      <c r="B155" s="1" t="s">
        <v>152</v>
      </c>
      <c r="C155" s="2">
        <v>4100</v>
      </c>
      <c r="D155" s="2">
        <v>4015</v>
      </c>
      <c r="E155" s="2">
        <v>4065</v>
      </c>
      <c r="F155" s="48">
        <f t="shared" si="16"/>
        <v>1.2453300124533051E-2</v>
      </c>
      <c r="G155" s="48"/>
      <c r="H155" s="2" t="e">
        <f>VLOOKUP(A155,#REF!,4,FALSE)</f>
        <v>#REF!</v>
      </c>
      <c r="I155" s="67">
        <f t="shared" si="17"/>
        <v>4151.0585305105851</v>
      </c>
      <c r="J155" s="78">
        <f t="shared" si="18"/>
        <v>4150</v>
      </c>
      <c r="K155" s="70" t="e">
        <f t="shared" si="19"/>
        <v>#REF!</v>
      </c>
      <c r="L155" s="2" t="e">
        <f t="shared" si="20"/>
        <v>#REF!</v>
      </c>
      <c r="M155" s="63" t="e">
        <f t="shared" si="21"/>
        <v>#REF!</v>
      </c>
      <c r="N155" s="63" t="e">
        <f t="shared" si="22"/>
        <v>#REF!</v>
      </c>
      <c r="O155" s="58"/>
    </row>
    <row r="156" spans="1:15">
      <c r="A156" s="12">
        <v>848</v>
      </c>
      <c r="B156" s="1" t="s">
        <v>153</v>
      </c>
      <c r="C156" s="2">
        <v>570</v>
      </c>
      <c r="D156" s="2">
        <v>555</v>
      </c>
      <c r="E156" s="2">
        <v>565</v>
      </c>
      <c r="F156" s="48">
        <f t="shared" si="16"/>
        <v>1.8018018018018056E-2</v>
      </c>
      <c r="G156" s="48"/>
      <c r="H156" s="2" t="e">
        <f>VLOOKUP(A156,#REF!,4,FALSE)</f>
        <v>#REF!</v>
      </c>
      <c r="I156" s="67">
        <f t="shared" si="17"/>
        <v>580.27027027027032</v>
      </c>
      <c r="J156" s="78">
        <f t="shared" si="18"/>
        <v>580</v>
      </c>
      <c r="K156" s="70" t="e">
        <f t="shared" si="19"/>
        <v>#REF!</v>
      </c>
      <c r="L156" s="2" t="e">
        <f t="shared" si="20"/>
        <v>#REF!</v>
      </c>
      <c r="M156" s="63" t="e">
        <f t="shared" si="21"/>
        <v>#REF!</v>
      </c>
      <c r="N156" s="63" t="e">
        <f t="shared" si="22"/>
        <v>#REF!</v>
      </c>
      <c r="O156" s="58"/>
    </row>
    <row r="157" spans="1:15">
      <c r="A157" s="12">
        <v>850</v>
      </c>
      <c r="B157" s="1" t="s">
        <v>154</v>
      </c>
      <c r="C157" s="2">
        <v>8890</v>
      </c>
      <c r="D157" s="2">
        <v>8225</v>
      </c>
      <c r="E157" s="2">
        <v>8310</v>
      </c>
      <c r="F157" s="48">
        <f t="shared" si="16"/>
        <v>1.0334346504559333E-2</v>
      </c>
      <c r="G157" s="48"/>
      <c r="H157" s="2" t="e">
        <f>VLOOKUP(A157,#REF!,4,FALSE)</f>
        <v>#REF!</v>
      </c>
      <c r="I157" s="67">
        <f t="shared" si="17"/>
        <v>8981.8723404255325</v>
      </c>
      <c r="J157" s="78">
        <f t="shared" si="18"/>
        <v>8980</v>
      </c>
      <c r="K157" s="70" t="e">
        <f t="shared" si="19"/>
        <v>#REF!</v>
      </c>
      <c r="L157" s="2" t="e">
        <f t="shared" si="20"/>
        <v>#REF!</v>
      </c>
      <c r="M157" s="63" t="e">
        <f t="shared" si="21"/>
        <v>#REF!</v>
      </c>
      <c r="N157" s="63" t="e">
        <f t="shared" si="22"/>
        <v>#REF!</v>
      </c>
      <c r="O157" s="58"/>
    </row>
    <row r="158" spans="1:15">
      <c r="A158" s="12">
        <v>852</v>
      </c>
      <c r="B158" s="1" t="s">
        <v>155</v>
      </c>
      <c r="C158" s="2">
        <v>8135</v>
      </c>
      <c r="D158" s="2">
        <v>6380</v>
      </c>
      <c r="E158" s="2">
        <v>6445</v>
      </c>
      <c r="F158" s="48">
        <f t="shared" si="16"/>
        <v>1.0188087774294585E-2</v>
      </c>
      <c r="G158" s="48"/>
      <c r="H158" s="2" t="e">
        <f>VLOOKUP(A158,#REF!,4,FALSE)</f>
        <v>#REF!</v>
      </c>
      <c r="I158" s="67">
        <f t="shared" si="17"/>
        <v>8217.8800940438869</v>
      </c>
      <c r="J158" s="78">
        <f t="shared" si="18"/>
        <v>8220</v>
      </c>
      <c r="K158" s="70" t="e">
        <f t="shared" si="19"/>
        <v>#REF!</v>
      </c>
      <c r="L158" s="2" t="e">
        <f t="shared" si="20"/>
        <v>#REF!</v>
      </c>
      <c r="M158" s="63" t="e">
        <f t="shared" si="21"/>
        <v>#REF!</v>
      </c>
      <c r="N158" s="63" t="e">
        <f t="shared" si="22"/>
        <v>#REF!</v>
      </c>
      <c r="O158" s="58"/>
    </row>
    <row r="159" spans="1:15">
      <c r="A159" s="12">
        <v>853</v>
      </c>
      <c r="B159" s="1" t="s">
        <v>156</v>
      </c>
      <c r="C159" s="2">
        <v>2470</v>
      </c>
      <c r="D159" s="2">
        <v>2235</v>
      </c>
      <c r="E159" s="2">
        <v>2250</v>
      </c>
      <c r="F159" s="48">
        <f t="shared" si="16"/>
        <v>6.7114093959732557E-3</v>
      </c>
      <c r="G159" s="48"/>
      <c r="H159" s="2" t="e">
        <f>VLOOKUP(A159,#REF!,4,FALSE)</f>
        <v>#REF!</v>
      </c>
      <c r="I159" s="67">
        <f t="shared" si="17"/>
        <v>2486.5771812080538</v>
      </c>
      <c r="J159" s="78">
        <f t="shared" si="18"/>
        <v>2485</v>
      </c>
      <c r="K159" s="70" t="e">
        <f t="shared" si="19"/>
        <v>#REF!</v>
      </c>
      <c r="L159" s="2" t="e">
        <f t="shared" si="20"/>
        <v>#REF!</v>
      </c>
      <c r="M159" s="63" t="e">
        <f t="shared" si="21"/>
        <v>#REF!</v>
      </c>
      <c r="N159" s="63" t="e">
        <f t="shared" si="22"/>
        <v>#REF!</v>
      </c>
      <c r="O159" s="58"/>
    </row>
    <row r="160" spans="1:15">
      <c r="A160" s="12">
        <v>854</v>
      </c>
      <c r="B160" s="1" t="s">
        <v>157</v>
      </c>
      <c r="C160" s="2">
        <v>2295</v>
      </c>
      <c r="D160" s="2">
        <v>2175</v>
      </c>
      <c r="E160" s="2">
        <v>2195</v>
      </c>
      <c r="F160" s="48">
        <f t="shared" si="16"/>
        <v>9.1954022988505191E-3</v>
      </c>
      <c r="G160" s="48"/>
      <c r="H160" s="2"/>
      <c r="I160" s="67">
        <f t="shared" si="17"/>
        <v>2316.1034482758619</v>
      </c>
      <c r="J160" s="78">
        <f t="shared" si="18"/>
        <v>2315</v>
      </c>
      <c r="K160" s="70">
        <f t="shared" si="19"/>
        <v>0</v>
      </c>
      <c r="L160" s="2">
        <f t="shared" si="20"/>
        <v>0</v>
      </c>
      <c r="M160" s="63">
        <f t="shared" si="21"/>
        <v>0</v>
      </c>
      <c r="N160" s="63">
        <f t="shared" si="22"/>
        <v>0</v>
      </c>
      <c r="O160" s="58"/>
    </row>
    <row r="161" spans="1:15">
      <c r="A161" s="12">
        <v>855</v>
      </c>
      <c r="B161" s="1" t="s">
        <v>158</v>
      </c>
      <c r="C161" s="2">
        <v>570</v>
      </c>
      <c r="D161" s="2">
        <v>550</v>
      </c>
      <c r="E161" s="2">
        <v>550</v>
      </c>
      <c r="F161" s="48">
        <f t="shared" si="16"/>
        <v>0</v>
      </c>
      <c r="G161" s="48"/>
      <c r="H161" s="2"/>
      <c r="I161" s="67">
        <f t="shared" si="17"/>
        <v>570</v>
      </c>
      <c r="J161" s="78">
        <f t="shared" si="18"/>
        <v>570</v>
      </c>
      <c r="K161" s="70">
        <f t="shared" si="19"/>
        <v>0</v>
      </c>
      <c r="L161" s="2">
        <f t="shared" si="20"/>
        <v>0</v>
      </c>
      <c r="M161" s="63">
        <f t="shared" si="21"/>
        <v>0</v>
      </c>
      <c r="N161" s="63">
        <f t="shared" si="22"/>
        <v>0</v>
      </c>
      <c r="O161" s="58"/>
    </row>
    <row r="162" spans="1:15">
      <c r="A162" s="12">
        <v>856</v>
      </c>
      <c r="B162" s="1" t="s">
        <v>381</v>
      </c>
      <c r="C162" s="2">
        <v>1520</v>
      </c>
      <c r="D162" s="2">
        <v>1425</v>
      </c>
      <c r="E162" s="2">
        <v>1565</v>
      </c>
      <c r="F162" s="48">
        <f t="shared" si="16"/>
        <v>9.8245614035087803E-2</v>
      </c>
      <c r="G162" s="48"/>
      <c r="H162" s="2"/>
      <c r="I162" s="67">
        <f t="shared" si="17"/>
        <v>1669.3333333333335</v>
      </c>
      <c r="J162" s="78">
        <f t="shared" si="18"/>
        <v>1670</v>
      </c>
      <c r="K162" s="70">
        <f t="shared" si="19"/>
        <v>0</v>
      </c>
      <c r="L162" s="2">
        <f t="shared" si="20"/>
        <v>0</v>
      </c>
      <c r="M162" s="63">
        <f t="shared" si="21"/>
        <v>0</v>
      </c>
      <c r="N162" s="63">
        <f t="shared" si="22"/>
        <v>0</v>
      </c>
      <c r="O162" s="58"/>
    </row>
    <row r="163" spans="1:15">
      <c r="A163" s="12">
        <v>857</v>
      </c>
      <c r="B163" s="1" t="s">
        <v>382</v>
      </c>
      <c r="C163" s="2">
        <v>525</v>
      </c>
      <c r="D163" s="2">
        <v>495</v>
      </c>
      <c r="E163" s="2">
        <v>495</v>
      </c>
      <c r="F163" s="48">
        <f t="shared" si="16"/>
        <v>0</v>
      </c>
      <c r="G163" s="48"/>
      <c r="H163" s="2"/>
      <c r="I163" s="67">
        <f t="shared" si="17"/>
        <v>525</v>
      </c>
      <c r="J163" s="78">
        <f t="shared" si="18"/>
        <v>525</v>
      </c>
      <c r="K163" s="70">
        <f t="shared" si="19"/>
        <v>0</v>
      </c>
      <c r="L163" s="2">
        <f t="shared" si="20"/>
        <v>0</v>
      </c>
      <c r="M163" s="63">
        <f t="shared" si="21"/>
        <v>0</v>
      </c>
      <c r="N163" s="63">
        <f t="shared" si="22"/>
        <v>0</v>
      </c>
      <c r="O163" s="58"/>
    </row>
    <row r="164" spans="1:15">
      <c r="A164" s="12">
        <v>858</v>
      </c>
      <c r="B164" s="1" t="s">
        <v>161</v>
      </c>
      <c r="C164" s="2">
        <v>2410</v>
      </c>
      <c r="D164" s="2">
        <v>1275</v>
      </c>
      <c r="E164" s="2">
        <v>1295</v>
      </c>
      <c r="F164" s="48">
        <f t="shared" si="16"/>
        <v>1.5686274509803866E-2</v>
      </c>
      <c r="G164" s="48"/>
      <c r="H164" s="2" t="e">
        <f>VLOOKUP(A164,#REF!,4,FALSE)</f>
        <v>#REF!</v>
      </c>
      <c r="I164" s="67">
        <f t="shared" si="17"/>
        <v>2447.8039215686272</v>
      </c>
      <c r="J164" s="78">
        <f t="shared" si="18"/>
        <v>2450</v>
      </c>
      <c r="K164" s="70" t="e">
        <f t="shared" si="19"/>
        <v>#REF!</v>
      </c>
      <c r="L164" s="2" t="e">
        <f t="shared" si="20"/>
        <v>#REF!</v>
      </c>
      <c r="M164" s="63" t="e">
        <f t="shared" si="21"/>
        <v>#REF!</v>
      </c>
      <c r="N164" s="63" t="e">
        <f t="shared" si="22"/>
        <v>#REF!</v>
      </c>
      <c r="O164" s="58"/>
    </row>
    <row r="165" spans="1:15">
      <c r="A165" s="30" t="s">
        <v>162</v>
      </c>
      <c r="B165" s="31" t="s">
        <v>161</v>
      </c>
      <c r="C165" s="2">
        <v>3200</v>
      </c>
      <c r="D165" s="2">
        <v>1275</v>
      </c>
      <c r="E165" s="2">
        <v>1295</v>
      </c>
      <c r="F165" s="48">
        <f t="shared" si="16"/>
        <v>1.5686274509803866E-2</v>
      </c>
      <c r="G165" s="48"/>
      <c r="H165" s="2" t="e">
        <f>VLOOKUP(A165,#REF!,4,FALSE)</f>
        <v>#REF!</v>
      </c>
      <c r="I165" s="67">
        <f t="shared" si="17"/>
        <v>3250.1960784313724</v>
      </c>
      <c r="J165" s="78">
        <f t="shared" si="18"/>
        <v>3250</v>
      </c>
      <c r="K165" s="70" t="e">
        <f t="shared" si="19"/>
        <v>#REF!</v>
      </c>
      <c r="L165" s="2" t="e">
        <f t="shared" si="20"/>
        <v>#REF!</v>
      </c>
      <c r="M165" s="63" t="e">
        <f t="shared" si="21"/>
        <v>#REF!</v>
      </c>
      <c r="N165" s="63" t="e">
        <f t="shared" si="22"/>
        <v>#REF!</v>
      </c>
      <c r="O165" s="58"/>
    </row>
    <row r="166" spans="1:15">
      <c r="A166" s="12">
        <v>859</v>
      </c>
      <c r="B166" s="1" t="s">
        <v>163</v>
      </c>
      <c r="C166" s="2">
        <v>2405</v>
      </c>
      <c r="D166" s="2">
        <v>1090</v>
      </c>
      <c r="E166" s="2">
        <v>1105</v>
      </c>
      <c r="F166" s="48">
        <f t="shared" si="16"/>
        <v>1.3761467889908285E-2</v>
      </c>
      <c r="G166" s="48"/>
      <c r="H166" s="2" t="e">
        <f>VLOOKUP(A166,#REF!,4,FALSE)</f>
        <v>#REF!</v>
      </c>
      <c r="I166" s="67">
        <f t="shared" si="17"/>
        <v>2438.0963302752293</v>
      </c>
      <c r="J166" s="78">
        <f t="shared" si="18"/>
        <v>2440</v>
      </c>
      <c r="K166" s="70" t="e">
        <f t="shared" si="19"/>
        <v>#REF!</v>
      </c>
      <c r="L166" s="2" t="e">
        <f t="shared" si="20"/>
        <v>#REF!</v>
      </c>
      <c r="M166" s="63" t="e">
        <f t="shared" si="21"/>
        <v>#REF!</v>
      </c>
      <c r="N166" s="63" t="e">
        <f t="shared" si="22"/>
        <v>#REF!</v>
      </c>
      <c r="O166" s="58"/>
    </row>
    <row r="167" spans="1:15">
      <c r="A167" s="12">
        <v>861</v>
      </c>
      <c r="B167" s="1" t="s">
        <v>383</v>
      </c>
      <c r="C167" s="2">
        <v>46445</v>
      </c>
      <c r="D167" s="2">
        <v>32325</v>
      </c>
      <c r="E167" s="2">
        <v>32535</v>
      </c>
      <c r="F167" s="48">
        <f t="shared" si="16"/>
        <v>6.4965197215778314E-3</v>
      </c>
      <c r="G167" s="48"/>
      <c r="H167" s="2"/>
      <c r="I167" s="67">
        <f t="shared" si="17"/>
        <v>46746.730858468683</v>
      </c>
      <c r="J167" s="78">
        <f t="shared" si="18"/>
        <v>46745</v>
      </c>
      <c r="K167" s="70">
        <f t="shared" si="19"/>
        <v>0</v>
      </c>
      <c r="L167" s="2">
        <f t="shared" si="20"/>
        <v>0</v>
      </c>
      <c r="M167" s="63">
        <f t="shared" si="21"/>
        <v>0</v>
      </c>
      <c r="N167" s="63">
        <f t="shared" si="22"/>
        <v>0</v>
      </c>
      <c r="O167" s="58"/>
    </row>
    <row r="168" spans="1:15">
      <c r="A168" s="12">
        <v>862</v>
      </c>
      <c r="B168" s="1" t="s">
        <v>384</v>
      </c>
      <c r="C168" s="2">
        <v>48505</v>
      </c>
      <c r="D168" s="2">
        <v>34335</v>
      </c>
      <c r="E168" s="2">
        <v>34545</v>
      </c>
      <c r="F168" s="48">
        <f t="shared" si="16"/>
        <v>6.1162079510703737E-3</v>
      </c>
      <c r="G168" s="48"/>
      <c r="H168" s="2"/>
      <c r="I168" s="67">
        <f t="shared" si="17"/>
        <v>48801.666666666672</v>
      </c>
      <c r="J168" s="78">
        <f t="shared" si="18"/>
        <v>48800</v>
      </c>
      <c r="K168" s="70">
        <f t="shared" si="19"/>
        <v>0</v>
      </c>
      <c r="L168" s="2">
        <f t="shared" si="20"/>
        <v>0</v>
      </c>
      <c r="M168" s="63">
        <f t="shared" si="21"/>
        <v>0</v>
      </c>
      <c r="N168" s="63">
        <f t="shared" si="22"/>
        <v>0</v>
      </c>
      <c r="O168" s="58"/>
    </row>
    <row r="169" spans="1:15">
      <c r="A169" s="12">
        <v>863</v>
      </c>
      <c r="B169" s="1" t="s">
        <v>385</v>
      </c>
      <c r="C169" s="2">
        <v>52410</v>
      </c>
      <c r="D169" s="2">
        <v>35885</v>
      </c>
      <c r="E169" s="2">
        <v>36095</v>
      </c>
      <c r="F169" s="48">
        <f t="shared" si="16"/>
        <v>5.8520273094608832E-3</v>
      </c>
      <c r="G169" s="48"/>
      <c r="H169" s="2" t="e">
        <f>VLOOKUP(A169,#REF!,4,FALSE)</f>
        <v>#REF!</v>
      </c>
      <c r="I169" s="67">
        <f t="shared" si="17"/>
        <v>52716.704751288846</v>
      </c>
      <c r="J169" s="78">
        <f t="shared" si="18"/>
        <v>52715</v>
      </c>
      <c r="K169" s="70" t="e">
        <f t="shared" si="19"/>
        <v>#REF!</v>
      </c>
      <c r="L169" s="2" t="e">
        <f t="shared" si="20"/>
        <v>#REF!</v>
      </c>
      <c r="M169" s="63" t="e">
        <f t="shared" si="21"/>
        <v>#REF!</v>
      </c>
      <c r="N169" s="63" t="e">
        <f t="shared" si="22"/>
        <v>#REF!</v>
      </c>
      <c r="O169" s="58"/>
    </row>
    <row r="170" spans="1:15">
      <c r="A170" s="12">
        <v>865</v>
      </c>
      <c r="B170" s="1" t="s">
        <v>386</v>
      </c>
      <c r="C170" s="2">
        <v>46425</v>
      </c>
      <c r="D170" s="2">
        <v>31280</v>
      </c>
      <c r="E170" s="2">
        <v>31470</v>
      </c>
      <c r="F170" s="48">
        <f t="shared" si="16"/>
        <v>6.0741687979539716E-3</v>
      </c>
      <c r="G170" s="48"/>
      <c r="H170" s="2" t="e">
        <f>VLOOKUP(A170,#REF!,4,FALSE)</f>
        <v>#REF!</v>
      </c>
      <c r="I170" s="67">
        <f t="shared" si="17"/>
        <v>46706.993286445017</v>
      </c>
      <c r="J170" s="78">
        <f t="shared" si="18"/>
        <v>46705</v>
      </c>
      <c r="K170" s="70" t="e">
        <f t="shared" si="19"/>
        <v>#REF!</v>
      </c>
      <c r="L170" s="2" t="e">
        <f t="shared" si="20"/>
        <v>#REF!</v>
      </c>
      <c r="M170" s="63" t="e">
        <f t="shared" si="21"/>
        <v>#REF!</v>
      </c>
      <c r="N170" s="63" t="e">
        <f t="shared" si="22"/>
        <v>#REF!</v>
      </c>
      <c r="O170" s="58"/>
    </row>
    <row r="171" spans="1:15">
      <c r="A171" s="12">
        <v>871</v>
      </c>
      <c r="B171" s="1" t="s">
        <v>168</v>
      </c>
      <c r="C171" s="2">
        <v>22145</v>
      </c>
      <c r="D171" s="2">
        <v>17600</v>
      </c>
      <c r="E171" s="2">
        <v>17805</v>
      </c>
      <c r="F171" s="48">
        <f t="shared" si="16"/>
        <v>1.1647727272727337E-2</v>
      </c>
      <c r="G171" s="48"/>
      <c r="H171" s="2" t="e">
        <f>VLOOKUP(A171,#REF!,4,FALSE)</f>
        <v>#REF!</v>
      </c>
      <c r="I171" s="67">
        <f t="shared" si="17"/>
        <v>22402.938920454548</v>
      </c>
      <c r="J171" s="78">
        <f t="shared" si="18"/>
        <v>22405</v>
      </c>
      <c r="K171" s="70" t="e">
        <f t="shared" si="19"/>
        <v>#REF!</v>
      </c>
      <c r="L171" s="2" t="e">
        <f t="shared" si="20"/>
        <v>#REF!</v>
      </c>
      <c r="M171" s="63" t="e">
        <f t="shared" si="21"/>
        <v>#REF!</v>
      </c>
      <c r="N171" s="63" t="e">
        <f t="shared" si="22"/>
        <v>#REF!</v>
      </c>
      <c r="O171" s="58"/>
    </row>
    <row r="172" spans="1:15">
      <c r="A172" s="12">
        <v>872</v>
      </c>
      <c r="B172" s="1" t="s">
        <v>169</v>
      </c>
      <c r="C172" s="2">
        <v>25710</v>
      </c>
      <c r="D172" s="2">
        <v>19840</v>
      </c>
      <c r="E172" s="2">
        <v>20070</v>
      </c>
      <c r="F172" s="48">
        <f t="shared" si="16"/>
        <v>1.1592741935483764E-2</v>
      </c>
      <c r="G172" s="48"/>
      <c r="H172" s="2"/>
      <c r="I172" s="67">
        <f t="shared" si="17"/>
        <v>26008.049395161288</v>
      </c>
      <c r="J172" s="78">
        <f t="shared" si="18"/>
        <v>26010</v>
      </c>
      <c r="K172" s="70">
        <f t="shared" si="19"/>
        <v>0</v>
      </c>
      <c r="L172" s="2">
        <f t="shared" si="20"/>
        <v>0</v>
      </c>
      <c r="M172" s="63">
        <f t="shared" si="21"/>
        <v>0</v>
      </c>
      <c r="N172" s="63">
        <f t="shared" si="22"/>
        <v>0</v>
      </c>
      <c r="O172" s="58"/>
    </row>
    <row r="173" spans="1:15">
      <c r="A173" s="12">
        <v>873</v>
      </c>
      <c r="B173" s="1" t="s">
        <v>170</v>
      </c>
      <c r="C173" s="2">
        <v>28030</v>
      </c>
      <c r="D173" s="2">
        <v>22425</v>
      </c>
      <c r="E173" s="2">
        <v>22680</v>
      </c>
      <c r="F173" s="48">
        <f t="shared" si="16"/>
        <v>1.1371237458194017E-2</v>
      </c>
      <c r="G173" s="48"/>
      <c r="H173" s="2"/>
      <c r="I173" s="67">
        <f t="shared" si="17"/>
        <v>28348.735785953177</v>
      </c>
      <c r="J173" s="78">
        <f t="shared" si="18"/>
        <v>28350</v>
      </c>
      <c r="K173" s="70">
        <f t="shared" si="19"/>
        <v>0</v>
      </c>
      <c r="L173" s="2">
        <f t="shared" si="20"/>
        <v>0</v>
      </c>
      <c r="M173" s="63">
        <f t="shared" si="21"/>
        <v>0</v>
      </c>
      <c r="N173" s="63">
        <f t="shared" si="22"/>
        <v>0</v>
      </c>
      <c r="O173" s="58"/>
    </row>
    <row r="174" spans="1:15">
      <c r="A174" s="12">
        <v>874</v>
      </c>
      <c r="B174" s="1" t="s">
        <v>171</v>
      </c>
      <c r="C174" s="2">
        <v>4820</v>
      </c>
      <c r="D174" s="2">
        <v>4475</v>
      </c>
      <c r="E174" s="2">
        <v>4495</v>
      </c>
      <c r="F174" s="48">
        <f t="shared" si="16"/>
        <v>4.4692737430167551E-3</v>
      </c>
      <c r="G174" s="48"/>
      <c r="H174" s="2"/>
      <c r="I174" s="67">
        <f t="shared" si="17"/>
        <v>4841.5418994413403</v>
      </c>
      <c r="J174" s="78">
        <f t="shared" si="18"/>
        <v>4840</v>
      </c>
      <c r="K174" s="70">
        <f t="shared" si="19"/>
        <v>0</v>
      </c>
      <c r="L174" s="2">
        <f t="shared" si="20"/>
        <v>0</v>
      </c>
      <c r="M174" s="63">
        <f t="shared" si="21"/>
        <v>0</v>
      </c>
      <c r="N174" s="63">
        <f t="shared" si="22"/>
        <v>0</v>
      </c>
      <c r="O174" s="58"/>
    </row>
    <row r="175" spans="1:15">
      <c r="A175" s="12">
        <v>875</v>
      </c>
      <c r="B175" s="1" t="s">
        <v>172</v>
      </c>
      <c r="C175" s="2">
        <v>5695</v>
      </c>
      <c r="D175" s="2">
        <v>5275</v>
      </c>
      <c r="E175" s="2">
        <v>5295</v>
      </c>
      <c r="F175" s="48">
        <f t="shared" si="16"/>
        <v>3.7914691943128354E-3</v>
      </c>
      <c r="G175" s="48"/>
      <c r="H175" s="2"/>
      <c r="I175" s="67">
        <f t="shared" si="17"/>
        <v>5716.5924170616117</v>
      </c>
      <c r="J175" s="78">
        <f t="shared" si="18"/>
        <v>5715</v>
      </c>
      <c r="K175" s="70">
        <f t="shared" si="19"/>
        <v>0</v>
      </c>
      <c r="L175" s="2">
        <f t="shared" si="20"/>
        <v>0</v>
      </c>
      <c r="M175" s="63">
        <f t="shared" si="21"/>
        <v>0</v>
      </c>
      <c r="N175" s="63">
        <f t="shared" si="22"/>
        <v>0</v>
      </c>
      <c r="O175" s="58"/>
    </row>
    <row r="176" spans="1:15">
      <c r="A176" s="12">
        <v>876</v>
      </c>
      <c r="B176" s="1" t="s">
        <v>173</v>
      </c>
      <c r="C176" s="2">
        <v>8515</v>
      </c>
      <c r="D176" s="2">
        <v>7035</v>
      </c>
      <c r="E176" s="2">
        <v>7055</v>
      </c>
      <c r="F176" s="48">
        <f t="shared" si="16"/>
        <v>2.842928216062468E-3</v>
      </c>
      <c r="G176" s="48"/>
      <c r="H176" s="2"/>
      <c r="I176" s="67">
        <f t="shared" si="17"/>
        <v>8539.2075337597726</v>
      </c>
      <c r="J176" s="78">
        <f t="shared" si="18"/>
        <v>8540</v>
      </c>
      <c r="K176" s="70">
        <f t="shared" si="19"/>
        <v>0</v>
      </c>
      <c r="L176" s="2">
        <f t="shared" si="20"/>
        <v>0</v>
      </c>
      <c r="M176" s="63">
        <f t="shared" si="21"/>
        <v>0</v>
      </c>
      <c r="N176" s="63">
        <f t="shared" si="22"/>
        <v>0</v>
      </c>
      <c r="O176" s="58"/>
    </row>
    <row r="177" spans="1:15">
      <c r="A177" s="12">
        <v>877</v>
      </c>
      <c r="B177" s="1" t="s">
        <v>174</v>
      </c>
      <c r="C177" s="2">
        <v>17135</v>
      </c>
      <c r="D177" s="2">
        <v>14600</v>
      </c>
      <c r="E177" s="2">
        <v>14750</v>
      </c>
      <c r="F177" s="48">
        <f t="shared" si="16"/>
        <v>1.0273972602739656E-2</v>
      </c>
      <c r="G177" s="48"/>
      <c r="H177" s="2"/>
      <c r="I177" s="67">
        <f t="shared" si="17"/>
        <v>17311.044520547945</v>
      </c>
      <c r="J177" s="78">
        <f t="shared" si="18"/>
        <v>17310</v>
      </c>
      <c r="K177" s="70">
        <f t="shared" si="19"/>
        <v>0</v>
      </c>
      <c r="L177" s="2">
        <f t="shared" si="20"/>
        <v>0</v>
      </c>
      <c r="M177" s="63">
        <f t="shared" si="21"/>
        <v>0</v>
      </c>
      <c r="N177" s="63">
        <f t="shared" si="22"/>
        <v>0</v>
      </c>
      <c r="O177" s="58"/>
    </row>
    <row r="178" spans="1:15">
      <c r="A178" s="12">
        <v>878</v>
      </c>
      <c r="B178" s="1" t="s">
        <v>175</v>
      </c>
      <c r="C178" s="2">
        <v>285</v>
      </c>
      <c r="D178" s="2">
        <v>285</v>
      </c>
      <c r="E178" s="2">
        <v>290</v>
      </c>
      <c r="F178" s="48">
        <f t="shared" si="16"/>
        <v>1.7543859649122862E-2</v>
      </c>
      <c r="G178" s="48"/>
      <c r="H178" s="2" t="e">
        <f>VLOOKUP(A178,#REF!,4,FALSE)</f>
        <v>#REF!</v>
      </c>
      <c r="I178" s="67">
        <f t="shared" si="17"/>
        <v>290</v>
      </c>
      <c r="J178" s="78">
        <f t="shared" si="18"/>
        <v>290</v>
      </c>
      <c r="K178" s="70" t="e">
        <f t="shared" si="19"/>
        <v>#REF!</v>
      </c>
      <c r="L178" s="2" t="e">
        <f t="shared" si="20"/>
        <v>#REF!</v>
      </c>
      <c r="M178" s="63" t="e">
        <f t="shared" si="21"/>
        <v>#REF!</v>
      </c>
      <c r="N178" s="63" t="e">
        <f t="shared" si="22"/>
        <v>#REF!</v>
      </c>
      <c r="O178" s="58"/>
    </row>
    <row r="179" spans="1:15">
      <c r="A179" s="12">
        <v>881</v>
      </c>
      <c r="B179" s="1" t="s">
        <v>176</v>
      </c>
      <c r="C179" s="2">
        <v>1180</v>
      </c>
      <c r="D179" s="2">
        <v>1120</v>
      </c>
      <c r="E179" s="2">
        <v>1140</v>
      </c>
      <c r="F179" s="48">
        <f t="shared" si="16"/>
        <v>1.7857142857142794E-2</v>
      </c>
      <c r="G179" s="48"/>
      <c r="H179" s="2" t="e">
        <f>VLOOKUP(A179,#REF!,4,FALSE)</f>
        <v>#REF!</v>
      </c>
      <c r="I179" s="67">
        <f t="shared" si="17"/>
        <v>1201.0714285714284</v>
      </c>
      <c r="J179" s="78">
        <f t="shared" si="18"/>
        <v>1200</v>
      </c>
      <c r="K179" s="70" t="e">
        <f t="shared" si="19"/>
        <v>#REF!</v>
      </c>
      <c r="L179" s="2" t="e">
        <f t="shared" si="20"/>
        <v>#REF!</v>
      </c>
      <c r="M179" s="63" t="e">
        <f t="shared" si="21"/>
        <v>#REF!</v>
      </c>
      <c r="N179" s="63" t="e">
        <f t="shared" si="22"/>
        <v>#REF!</v>
      </c>
      <c r="O179" s="58"/>
    </row>
    <row r="180" spans="1:15">
      <c r="A180" s="12">
        <v>883</v>
      </c>
      <c r="B180" s="1" t="s">
        <v>177</v>
      </c>
      <c r="C180" s="2">
        <v>7575</v>
      </c>
      <c r="D180" s="2">
        <v>5695</v>
      </c>
      <c r="E180" s="2">
        <v>3075</v>
      </c>
      <c r="F180" s="62">
        <f t="shared" si="16"/>
        <v>-0.46005267778753289</v>
      </c>
      <c r="G180" s="48"/>
      <c r="H180" s="2" t="e">
        <f>VLOOKUP(A180,#REF!,4,FALSE)</f>
        <v>#REF!</v>
      </c>
      <c r="I180" s="67"/>
      <c r="J180" s="78">
        <v>7575</v>
      </c>
      <c r="K180" s="70" t="e">
        <f t="shared" si="19"/>
        <v>#REF!</v>
      </c>
      <c r="L180" s="2" t="e">
        <f t="shared" si="20"/>
        <v>#REF!</v>
      </c>
      <c r="M180" s="63" t="e">
        <f t="shared" si="21"/>
        <v>#REF!</v>
      </c>
      <c r="N180" s="63" t="e">
        <f t="shared" si="22"/>
        <v>#REF!</v>
      </c>
      <c r="O180" s="57" t="s">
        <v>387</v>
      </c>
    </row>
    <row r="181" spans="1:15">
      <c r="A181" s="12">
        <v>884</v>
      </c>
      <c r="B181" s="1" t="s">
        <v>178</v>
      </c>
      <c r="C181" s="2">
        <v>15215</v>
      </c>
      <c r="D181" s="2">
        <v>10505</v>
      </c>
      <c r="E181" s="2">
        <v>7535</v>
      </c>
      <c r="F181" s="62">
        <f t="shared" si="16"/>
        <v>-0.2827225130890052</v>
      </c>
      <c r="G181" s="48"/>
      <c r="H181" s="2" t="e">
        <f>VLOOKUP(A181,#REF!,4,FALSE)</f>
        <v>#REF!</v>
      </c>
      <c r="I181" s="67"/>
      <c r="J181" s="78">
        <v>15215</v>
      </c>
      <c r="K181" s="70" t="e">
        <f t="shared" si="19"/>
        <v>#REF!</v>
      </c>
      <c r="L181" s="2" t="e">
        <f t="shared" si="20"/>
        <v>#REF!</v>
      </c>
      <c r="M181" s="63" t="e">
        <f t="shared" si="21"/>
        <v>#REF!</v>
      </c>
      <c r="N181" s="63" t="e">
        <f t="shared" si="22"/>
        <v>#REF!</v>
      </c>
      <c r="O181" s="57" t="s">
        <v>387</v>
      </c>
    </row>
    <row r="182" spans="1:15">
      <c r="A182" s="12">
        <v>888</v>
      </c>
      <c r="B182" s="1" t="s">
        <v>179</v>
      </c>
      <c r="C182" s="2">
        <v>205</v>
      </c>
      <c r="D182" s="2">
        <v>180</v>
      </c>
      <c r="E182" s="2">
        <v>185</v>
      </c>
      <c r="F182" s="48">
        <f t="shared" si="16"/>
        <v>2.7777777777777679E-2</v>
      </c>
      <c r="G182" s="48"/>
      <c r="H182" s="2" t="e">
        <f>VLOOKUP(A182,#REF!,4,FALSE)</f>
        <v>#REF!</v>
      </c>
      <c r="I182" s="67">
        <f t="shared" si="17"/>
        <v>210.69444444444443</v>
      </c>
      <c r="J182" s="78">
        <f t="shared" si="18"/>
        <v>210</v>
      </c>
      <c r="K182" s="70" t="e">
        <f t="shared" si="19"/>
        <v>#REF!</v>
      </c>
      <c r="L182" s="2" t="e">
        <f t="shared" si="20"/>
        <v>#REF!</v>
      </c>
      <c r="M182" s="63" t="e">
        <f t="shared" si="21"/>
        <v>#REF!</v>
      </c>
      <c r="N182" s="63" t="e">
        <f t="shared" si="22"/>
        <v>#REF!</v>
      </c>
      <c r="O182" s="58"/>
    </row>
    <row r="183" spans="1:15">
      <c r="A183" s="12">
        <v>889</v>
      </c>
      <c r="B183" s="1" t="s">
        <v>180</v>
      </c>
      <c r="C183" s="2">
        <v>710</v>
      </c>
      <c r="D183" s="2">
        <v>375</v>
      </c>
      <c r="E183" s="2">
        <v>380</v>
      </c>
      <c r="F183" s="48">
        <f t="shared" si="16"/>
        <v>1.3333333333333419E-2</v>
      </c>
      <c r="G183" s="48"/>
      <c r="H183" s="2"/>
      <c r="I183" s="67">
        <f t="shared" si="17"/>
        <v>719.4666666666667</v>
      </c>
      <c r="J183" s="78">
        <f t="shared" si="18"/>
        <v>720</v>
      </c>
      <c r="K183" s="70">
        <f t="shared" si="19"/>
        <v>0</v>
      </c>
      <c r="L183" s="2">
        <f t="shared" si="20"/>
        <v>0</v>
      </c>
      <c r="M183" s="63">
        <f t="shared" si="21"/>
        <v>0</v>
      </c>
      <c r="N183" s="63">
        <f t="shared" si="22"/>
        <v>0</v>
      </c>
      <c r="O183" s="58"/>
    </row>
    <row r="184" spans="1:15">
      <c r="A184" s="12">
        <v>892</v>
      </c>
      <c r="B184" s="1" t="s">
        <v>181</v>
      </c>
      <c r="C184" s="2">
        <v>335</v>
      </c>
      <c r="D184" s="2">
        <v>335</v>
      </c>
      <c r="E184" s="2">
        <v>340</v>
      </c>
      <c r="F184" s="48">
        <f t="shared" si="16"/>
        <v>1.4925373134328401E-2</v>
      </c>
      <c r="G184" s="48"/>
      <c r="H184" s="2"/>
      <c r="I184" s="67">
        <f t="shared" si="17"/>
        <v>340</v>
      </c>
      <c r="J184" s="78">
        <f t="shared" si="18"/>
        <v>340</v>
      </c>
      <c r="K184" s="70">
        <f t="shared" si="19"/>
        <v>0</v>
      </c>
      <c r="L184" s="2">
        <f t="shared" si="20"/>
        <v>0</v>
      </c>
      <c r="M184" s="63">
        <f t="shared" si="21"/>
        <v>0</v>
      </c>
      <c r="N184" s="63">
        <f t="shared" si="22"/>
        <v>0</v>
      </c>
      <c r="O184" s="58"/>
    </row>
    <row r="185" spans="1:15">
      <c r="A185" s="12">
        <v>893</v>
      </c>
      <c r="B185" s="1" t="s">
        <v>182</v>
      </c>
      <c r="C185" s="2"/>
      <c r="D185" s="2" t="s">
        <v>388</v>
      </c>
      <c r="E185" s="2">
        <v>1100</v>
      </c>
      <c r="F185" s="48"/>
      <c r="G185" s="48"/>
      <c r="H185" s="2"/>
      <c r="I185" s="67">
        <f t="shared" si="17"/>
        <v>0</v>
      </c>
      <c r="J185" s="78">
        <v>1100</v>
      </c>
      <c r="K185" s="70">
        <f t="shared" si="19"/>
        <v>0</v>
      </c>
      <c r="L185" s="2">
        <f t="shared" si="20"/>
        <v>0</v>
      </c>
      <c r="M185" s="63"/>
      <c r="N185" s="63">
        <f t="shared" si="22"/>
        <v>0</v>
      </c>
      <c r="O185" s="57" t="s">
        <v>389</v>
      </c>
    </row>
    <row r="186" spans="1:15">
      <c r="A186" s="12">
        <v>894</v>
      </c>
      <c r="B186" s="1" t="s">
        <v>183</v>
      </c>
      <c r="C186" s="2"/>
      <c r="D186" s="2" t="s">
        <v>388</v>
      </c>
      <c r="E186" s="2">
        <v>1155</v>
      </c>
      <c r="F186" s="48"/>
      <c r="G186" s="48"/>
      <c r="H186" s="2"/>
      <c r="I186" s="67">
        <f t="shared" si="17"/>
        <v>0</v>
      </c>
      <c r="J186" s="78">
        <v>1155</v>
      </c>
      <c r="K186" s="70">
        <f t="shared" si="19"/>
        <v>0</v>
      </c>
      <c r="L186" s="2">
        <f t="shared" si="20"/>
        <v>0</v>
      </c>
      <c r="M186" s="63"/>
      <c r="N186" s="63">
        <f t="shared" si="22"/>
        <v>0</v>
      </c>
      <c r="O186" s="57" t="s">
        <v>389</v>
      </c>
    </row>
    <row r="187" spans="1:15">
      <c r="A187" s="12">
        <v>895</v>
      </c>
      <c r="B187" s="1" t="s">
        <v>184</v>
      </c>
      <c r="C187" s="2"/>
      <c r="D187" s="2" t="s">
        <v>388</v>
      </c>
      <c r="E187" s="2">
        <v>1455</v>
      </c>
      <c r="F187" s="48"/>
      <c r="G187" s="48"/>
      <c r="H187" s="2"/>
      <c r="I187" s="67">
        <f t="shared" si="17"/>
        <v>0</v>
      </c>
      <c r="J187" s="78">
        <v>1455</v>
      </c>
      <c r="K187" s="70">
        <f t="shared" si="19"/>
        <v>0</v>
      </c>
      <c r="L187" s="2">
        <f t="shared" si="20"/>
        <v>0</v>
      </c>
      <c r="M187" s="63"/>
      <c r="N187" s="63">
        <f t="shared" si="22"/>
        <v>0</v>
      </c>
      <c r="O187" s="57" t="s">
        <v>389</v>
      </c>
    </row>
    <row r="188" spans="1:15">
      <c r="A188" s="12">
        <v>896</v>
      </c>
      <c r="B188" s="1" t="s">
        <v>185</v>
      </c>
      <c r="C188" s="2"/>
      <c r="D188" s="2" t="s">
        <v>388</v>
      </c>
      <c r="E188" s="2">
        <v>1565</v>
      </c>
      <c r="F188" s="48"/>
      <c r="G188" s="48"/>
      <c r="H188" s="2"/>
      <c r="I188" s="67">
        <f t="shared" si="17"/>
        <v>0</v>
      </c>
      <c r="J188" s="78">
        <v>1565</v>
      </c>
      <c r="K188" s="70">
        <f t="shared" si="19"/>
        <v>0</v>
      </c>
      <c r="L188" s="2">
        <f t="shared" si="20"/>
        <v>0</v>
      </c>
      <c r="M188" s="63"/>
      <c r="N188" s="63">
        <f t="shared" si="22"/>
        <v>0</v>
      </c>
      <c r="O188" s="57" t="s">
        <v>389</v>
      </c>
    </row>
    <row r="189" spans="1:15">
      <c r="A189" s="12">
        <v>921</v>
      </c>
      <c r="B189" s="1" t="s">
        <v>186</v>
      </c>
      <c r="C189" s="2">
        <v>6120</v>
      </c>
      <c r="D189" s="2">
        <v>1160</v>
      </c>
      <c r="E189" s="2">
        <v>1215</v>
      </c>
      <c r="F189" s="48">
        <f t="shared" ref="F189:F225" si="23">(E189/D189)-1</f>
        <v>4.7413793103448176E-2</v>
      </c>
      <c r="G189" s="48"/>
      <c r="H189" s="2" t="e">
        <f>VLOOKUP(A189,#REF!,4,FALSE)</f>
        <v>#REF!</v>
      </c>
      <c r="I189" s="67">
        <f t="shared" si="17"/>
        <v>6410.1724137931033</v>
      </c>
      <c r="J189" s="78">
        <f t="shared" si="18"/>
        <v>6410</v>
      </c>
      <c r="K189" s="70" t="e">
        <f t="shared" si="19"/>
        <v>#REF!</v>
      </c>
      <c r="L189" s="2" t="e">
        <f t="shared" si="20"/>
        <v>#REF!</v>
      </c>
      <c r="M189" s="63" t="e">
        <f t="shared" si="21"/>
        <v>#REF!</v>
      </c>
      <c r="N189" s="63" t="e">
        <f t="shared" si="22"/>
        <v>#REF!</v>
      </c>
      <c r="O189" s="58"/>
    </row>
    <row r="190" spans="1:15">
      <c r="A190" s="30" t="s">
        <v>187</v>
      </c>
      <c r="B190" s="31" t="s">
        <v>186</v>
      </c>
      <c r="C190" s="32">
        <v>6285</v>
      </c>
      <c r="D190" s="2">
        <v>1160</v>
      </c>
      <c r="E190" s="2">
        <v>1215</v>
      </c>
      <c r="F190" s="48">
        <f t="shared" si="23"/>
        <v>4.7413793103448176E-2</v>
      </c>
      <c r="G190" s="48"/>
      <c r="H190" s="2"/>
      <c r="I190" s="67">
        <f t="shared" si="17"/>
        <v>6582.9956896551721</v>
      </c>
      <c r="J190" s="78">
        <f t="shared" si="18"/>
        <v>6585</v>
      </c>
      <c r="K190" s="70">
        <f t="shared" si="19"/>
        <v>0</v>
      </c>
      <c r="L190" s="2">
        <f t="shared" si="20"/>
        <v>0</v>
      </c>
      <c r="M190" s="63">
        <f t="shared" si="21"/>
        <v>0</v>
      </c>
      <c r="N190" s="63">
        <f t="shared" si="22"/>
        <v>0</v>
      </c>
      <c r="O190" s="58"/>
    </row>
    <row r="191" spans="1:15">
      <c r="A191" s="12">
        <v>922</v>
      </c>
      <c r="B191" s="1" t="s">
        <v>188</v>
      </c>
      <c r="C191" s="2">
        <v>6120</v>
      </c>
      <c r="D191" s="2">
        <v>1540</v>
      </c>
      <c r="E191" s="2">
        <v>1565</v>
      </c>
      <c r="F191" s="48">
        <f t="shared" si="23"/>
        <v>1.6233766233766156E-2</v>
      </c>
      <c r="G191" s="48"/>
      <c r="H191" s="2" t="e">
        <f>VLOOKUP(A191,#REF!,4,FALSE)</f>
        <v>#REF!</v>
      </c>
      <c r="I191" s="67">
        <f t="shared" si="17"/>
        <v>6219.3506493506493</v>
      </c>
      <c r="J191" s="78">
        <f t="shared" si="18"/>
        <v>6220</v>
      </c>
      <c r="K191" s="70" t="e">
        <f t="shared" si="19"/>
        <v>#REF!</v>
      </c>
      <c r="L191" s="2" t="e">
        <f t="shared" si="20"/>
        <v>#REF!</v>
      </c>
      <c r="M191" s="63" t="e">
        <f t="shared" si="21"/>
        <v>#REF!</v>
      </c>
      <c r="N191" s="63" t="e">
        <f t="shared" si="22"/>
        <v>#REF!</v>
      </c>
      <c r="O191" s="58"/>
    </row>
    <row r="192" spans="1:15">
      <c r="A192" s="30" t="s">
        <v>189</v>
      </c>
      <c r="B192" s="31" t="s">
        <v>188</v>
      </c>
      <c r="C192" s="2">
        <v>6310</v>
      </c>
      <c r="D192" s="2">
        <v>1540</v>
      </c>
      <c r="E192" s="2">
        <v>1565</v>
      </c>
      <c r="F192" s="48">
        <f t="shared" si="23"/>
        <v>1.6233766233766156E-2</v>
      </c>
      <c r="G192" s="48"/>
      <c r="H192" s="2"/>
      <c r="I192" s="67">
        <f t="shared" si="17"/>
        <v>6412.4350649350645</v>
      </c>
      <c r="J192" s="78">
        <f t="shared" si="18"/>
        <v>6410</v>
      </c>
      <c r="K192" s="70">
        <f t="shared" si="19"/>
        <v>0</v>
      </c>
      <c r="L192" s="2">
        <f t="shared" si="20"/>
        <v>0</v>
      </c>
      <c r="M192" s="63">
        <f t="shared" si="21"/>
        <v>0</v>
      </c>
      <c r="N192" s="63">
        <f t="shared" si="22"/>
        <v>0</v>
      </c>
      <c r="O192" s="58"/>
    </row>
    <row r="193" spans="1:15">
      <c r="A193" s="12">
        <v>925</v>
      </c>
      <c r="B193" s="1" t="s">
        <v>190</v>
      </c>
      <c r="C193" s="2">
        <v>8730</v>
      </c>
      <c r="D193" s="2">
        <v>4535</v>
      </c>
      <c r="E193" s="2">
        <v>4590</v>
      </c>
      <c r="F193" s="48">
        <f t="shared" si="23"/>
        <v>1.2127894156560126E-2</v>
      </c>
      <c r="G193" s="48"/>
      <c r="H193" s="2" t="e">
        <f>VLOOKUP(A193,#REF!,4,FALSE)</f>
        <v>#REF!</v>
      </c>
      <c r="I193" s="67">
        <f t="shared" si="17"/>
        <v>8835.8765159867708</v>
      </c>
      <c r="J193" s="78">
        <f t="shared" si="18"/>
        <v>8835</v>
      </c>
      <c r="K193" s="70" t="e">
        <f t="shared" si="19"/>
        <v>#REF!</v>
      </c>
      <c r="L193" s="2" t="e">
        <f t="shared" si="20"/>
        <v>#REF!</v>
      </c>
      <c r="M193" s="63" t="e">
        <f t="shared" si="21"/>
        <v>#REF!</v>
      </c>
      <c r="N193" s="63" t="e">
        <f t="shared" si="22"/>
        <v>#REF!</v>
      </c>
      <c r="O193" s="58"/>
    </row>
    <row r="194" spans="1:15">
      <c r="A194" s="30" t="s">
        <v>191</v>
      </c>
      <c r="B194" s="31" t="s">
        <v>190</v>
      </c>
      <c r="C194" s="2">
        <v>10340</v>
      </c>
      <c r="D194" s="2">
        <v>4535</v>
      </c>
      <c r="E194" s="2">
        <v>4590</v>
      </c>
      <c r="F194" s="48">
        <f t="shared" si="23"/>
        <v>1.2127894156560126E-2</v>
      </c>
      <c r="G194" s="48"/>
      <c r="H194" s="2"/>
      <c r="I194" s="67">
        <f t="shared" si="17"/>
        <v>10465.402425578832</v>
      </c>
      <c r="J194" s="78">
        <f t="shared" si="18"/>
        <v>10465</v>
      </c>
      <c r="K194" s="70">
        <f t="shared" si="19"/>
        <v>0</v>
      </c>
      <c r="L194" s="2">
        <f t="shared" si="20"/>
        <v>0</v>
      </c>
      <c r="M194" s="63">
        <f t="shared" si="21"/>
        <v>0</v>
      </c>
      <c r="N194" s="63">
        <f t="shared" si="22"/>
        <v>0</v>
      </c>
      <c r="O194" s="58"/>
    </row>
    <row r="195" spans="1:15">
      <c r="A195" s="30" t="s">
        <v>192</v>
      </c>
      <c r="B195" s="31" t="s">
        <v>190</v>
      </c>
      <c r="C195" s="2">
        <v>9800</v>
      </c>
      <c r="D195" s="2">
        <v>4535</v>
      </c>
      <c r="E195" s="2">
        <v>4590</v>
      </c>
      <c r="F195" s="48">
        <f t="shared" si="23"/>
        <v>1.2127894156560126E-2</v>
      </c>
      <c r="G195" s="48"/>
      <c r="H195" s="2"/>
      <c r="I195" s="67">
        <f t="shared" si="17"/>
        <v>9918.8533627342895</v>
      </c>
      <c r="J195" s="78">
        <f t="shared" si="18"/>
        <v>9920</v>
      </c>
      <c r="K195" s="70">
        <f t="shared" si="19"/>
        <v>0</v>
      </c>
      <c r="L195" s="2">
        <f t="shared" si="20"/>
        <v>0</v>
      </c>
      <c r="M195" s="63">
        <f t="shared" si="21"/>
        <v>0</v>
      </c>
      <c r="N195" s="63">
        <f t="shared" si="22"/>
        <v>0</v>
      </c>
      <c r="O195" s="58"/>
    </row>
    <row r="196" spans="1:15">
      <c r="A196" s="30" t="s">
        <v>194</v>
      </c>
      <c r="B196" s="31" t="s">
        <v>190</v>
      </c>
      <c r="C196" s="2">
        <v>11420</v>
      </c>
      <c r="D196" s="2">
        <v>4535</v>
      </c>
      <c r="E196" s="2">
        <v>4590</v>
      </c>
      <c r="F196" s="48">
        <f t="shared" si="23"/>
        <v>1.2127894156560126E-2</v>
      </c>
      <c r="G196" s="48"/>
      <c r="H196" s="2"/>
      <c r="I196" s="67">
        <f t="shared" si="17"/>
        <v>11558.500551267916</v>
      </c>
      <c r="J196" s="78">
        <f t="shared" si="18"/>
        <v>11560</v>
      </c>
      <c r="K196" s="70">
        <f t="shared" si="19"/>
        <v>0</v>
      </c>
      <c r="L196" s="2">
        <f t="shared" si="20"/>
        <v>0</v>
      </c>
      <c r="M196" s="63">
        <f t="shared" si="21"/>
        <v>0</v>
      </c>
      <c r="N196" s="63">
        <f t="shared" si="22"/>
        <v>0</v>
      </c>
      <c r="O196" s="58"/>
    </row>
    <row r="197" spans="1:15">
      <c r="A197" s="12">
        <v>926</v>
      </c>
      <c r="B197" s="1" t="s">
        <v>195</v>
      </c>
      <c r="C197" s="2">
        <v>9220</v>
      </c>
      <c r="D197" s="2">
        <v>6765</v>
      </c>
      <c r="E197" s="2">
        <v>6840</v>
      </c>
      <c r="F197" s="48">
        <f t="shared" si="23"/>
        <v>1.1086474501108556E-2</v>
      </c>
      <c r="G197" s="48"/>
      <c r="H197" s="2" t="e">
        <f>VLOOKUP(A197,#REF!,4,FALSE)</f>
        <v>#REF!</v>
      </c>
      <c r="I197" s="67">
        <f t="shared" si="17"/>
        <v>9322.2172949002215</v>
      </c>
      <c r="J197" s="78">
        <f t="shared" si="18"/>
        <v>9320</v>
      </c>
      <c r="K197" s="70" t="e">
        <f t="shared" si="19"/>
        <v>#REF!</v>
      </c>
      <c r="L197" s="2" t="e">
        <f t="shared" si="20"/>
        <v>#REF!</v>
      </c>
      <c r="M197" s="63" t="e">
        <f t="shared" si="21"/>
        <v>#REF!</v>
      </c>
      <c r="N197" s="63" t="e">
        <f t="shared" si="22"/>
        <v>#REF!</v>
      </c>
      <c r="O197" s="58"/>
    </row>
    <row r="198" spans="1:15">
      <c r="A198" s="30" t="s">
        <v>196</v>
      </c>
      <c r="B198" s="31" t="s">
        <v>197</v>
      </c>
      <c r="C198" s="2">
        <v>10690</v>
      </c>
      <c r="D198" s="2">
        <v>6765</v>
      </c>
      <c r="E198" s="2">
        <v>6840</v>
      </c>
      <c r="F198" s="48">
        <f t="shared" si="23"/>
        <v>1.1086474501108556E-2</v>
      </c>
      <c r="G198" s="48"/>
      <c r="H198" s="2"/>
      <c r="I198" s="67">
        <f t="shared" si="17"/>
        <v>10808.514412416851</v>
      </c>
      <c r="J198" s="78">
        <f t="shared" si="18"/>
        <v>10810</v>
      </c>
      <c r="K198" s="70">
        <f t="shared" si="19"/>
        <v>0</v>
      </c>
      <c r="L198" s="2">
        <f t="shared" si="20"/>
        <v>0</v>
      </c>
      <c r="M198" s="63">
        <f t="shared" si="21"/>
        <v>0</v>
      </c>
      <c r="N198" s="63">
        <f t="shared" si="22"/>
        <v>0</v>
      </c>
      <c r="O198" s="58"/>
    </row>
    <row r="199" spans="1:15">
      <c r="A199" s="30" t="s">
        <v>198</v>
      </c>
      <c r="B199" s="31" t="s">
        <v>197</v>
      </c>
      <c r="C199" s="2">
        <v>11445</v>
      </c>
      <c r="D199" s="2">
        <v>6765</v>
      </c>
      <c r="E199" s="2">
        <v>6840</v>
      </c>
      <c r="F199" s="48">
        <f t="shared" si="23"/>
        <v>1.1086474501108556E-2</v>
      </c>
      <c r="G199" s="48"/>
      <c r="H199" s="2"/>
      <c r="I199" s="67">
        <f t="shared" si="17"/>
        <v>11571.884700665187</v>
      </c>
      <c r="J199" s="78">
        <f t="shared" si="18"/>
        <v>11570</v>
      </c>
      <c r="K199" s="70">
        <f t="shared" si="19"/>
        <v>0</v>
      </c>
      <c r="L199" s="2">
        <f t="shared" si="20"/>
        <v>0</v>
      </c>
      <c r="M199" s="63">
        <f t="shared" si="21"/>
        <v>0</v>
      </c>
      <c r="N199" s="63">
        <f t="shared" si="22"/>
        <v>0</v>
      </c>
      <c r="O199" s="58"/>
    </row>
    <row r="200" spans="1:15" ht="30.5">
      <c r="A200" s="12">
        <v>928</v>
      </c>
      <c r="B200" s="17" t="s">
        <v>390</v>
      </c>
      <c r="C200" s="2">
        <v>8640</v>
      </c>
      <c r="D200" s="2">
        <v>2235</v>
      </c>
      <c r="E200" s="2">
        <v>2250</v>
      </c>
      <c r="F200" s="48">
        <f t="shared" si="23"/>
        <v>6.7114093959732557E-3</v>
      </c>
      <c r="G200" s="48"/>
      <c r="H200" s="2"/>
      <c r="I200" s="67">
        <f t="shared" si="17"/>
        <v>8697.9865771812092</v>
      </c>
      <c r="J200" s="78">
        <f t="shared" si="18"/>
        <v>8700</v>
      </c>
      <c r="K200" s="70">
        <f t="shared" si="19"/>
        <v>0</v>
      </c>
      <c r="L200" s="2">
        <f t="shared" si="20"/>
        <v>0</v>
      </c>
      <c r="M200" s="63">
        <f t="shared" si="21"/>
        <v>0</v>
      </c>
      <c r="N200" s="63">
        <f t="shared" si="22"/>
        <v>0</v>
      </c>
      <c r="O200" s="58"/>
    </row>
    <row r="201" spans="1:15" ht="30.5">
      <c r="A201" s="12" t="s">
        <v>199</v>
      </c>
      <c r="B201" s="36" t="s">
        <v>390</v>
      </c>
      <c r="C201" s="2">
        <v>10230</v>
      </c>
      <c r="D201" s="2">
        <v>2235</v>
      </c>
      <c r="E201" s="2">
        <v>2250</v>
      </c>
      <c r="F201" s="48">
        <f t="shared" si="23"/>
        <v>6.7114093959732557E-3</v>
      </c>
      <c r="G201" s="48"/>
      <c r="H201" s="2"/>
      <c r="I201" s="67">
        <f t="shared" si="17"/>
        <v>10298.657718120807</v>
      </c>
      <c r="J201" s="78">
        <f t="shared" si="18"/>
        <v>10300</v>
      </c>
      <c r="K201" s="70">
        <f t="shared" si="19"/>
        <v>0</v>
      </c>
      <c r="L201" s="2">
        <f t="shared" si="20"/>
        <v>0</v>
      </c>
      <c r="M201" s="63">
        <f t="shared" si="21"/>
        <v>0</v>
      </c>
      <c r="N201" s="63">
        <f t="shared" si="22"/>
        <v>0</v>
      </c>
      <c r="O201" s="58"/>
    </row>
    <row r="202" spans="1:15" ht="30.5">
      <c r="A202" s="12" t="s">
        <v>201</v>
      </c>
      <c r="B202" s="36" t="s">
        <v>390</v>
      </c>
      <c r="C202" s="2">
        <v>9695</v>
      </c>
      <c r="D202" s="2">
        <v>2235</v>
      </c>
      <c r="E202" s="2">
        <v>2250</v>
      </c>
      <c r="F202" s="48">
        <f t="shared" si="23"/>
        <v>6.7114093959732557E-3</v>
      </c>
      <c r="G202" s="48"/>
      <c r="H202" s="2"/>
      <c r="I202" s="67">
        <f t="shared" ref="I202:I266" si="24">C202*(1+F202+G202)</f>
        <v>9760.0671140939612</v>
      </c>
      <c r="J202" s="78">
        <f t="shared" ref="J202:J266" si="25">MROUND(I202,5)</f>
        <v>9760</v>
      </c>
      <c r="K202" s="70">
        <f t="shared" ref="K202:K266" si="26">H202*C202</f>
        <v>0</v>
      </c>
      <c r="L202" s="2">
        <f t="shared" ref="L202:L266" si="27">H202*J202</f>
        <v>0</v>
      </c>
      <c r="M202" s="63">
        <f t="shared" ref="M202:M266" si="28">H202*D202</f>
        <v>0</v>
      </c>
      <c r="N202" s="63">
        <f t="shared" ref="N202:N266" si="29">H202*E202</f>
        <v>0</v>
      </c>
      <c r="O202" s="58"/>
    </row>
    <row r="203" spans="1:15" ht="30.5">
      <c r="A203" s="12" t="s">
        <v>203</v>
      </c>
      <c r="B203" s="36" t="s">
        <v>390</v>
      </c>
      <c r="C203" s="2">
        <v>11295</v>
      </c>
      <c r="D203" s="2">
        <v>2235</v>
      </c>
      <c r="E203" s="2">
        <v>2250</v>
      </c>
      <c r="F203" s="48">
        <f t="shared" si="23"/>
        <v>6.7114093959732557E-3</v>
      </c>
      <c r="G203" s="48"/>
      <c r="H203" s="2"/>
      <c r="I203" s="67">
        <f t="shared" si="24"/>
        <v>11370.805369127518</v>
      </c>
      <c r="J203" s="78">
        <f t="shared" si="25"/>
        <v>11370</v>
      </c>
      <c r="K203" s="70">
        <f t="shared" si="26"/>
        <v>0</v>
      </c>
      <c r="L203" s="2">
        <f t="shared" si="27"/>
        <v>0</v>
      </c>
      <c r="M203" s="63">
        <f t="shared" si="28"/>
        <v>0</v>
      </c>
      <c r="N203" s="63">
        <f t="shared" si="29"/>
        <v>0</v>
      </c>
      <c r="O203" s="58"/>
    </row>
    <row r="204" spans="1:15" ht="30.5">
      <c r="A204" s="12">
        <v>929</v>
      </c>
      <c r="B204" s="17" t="s">
        <v>391</v>
      </c>
      <c r="C204" s="2">
        <v>9265</v>
      </c>
      <c r="D204" s="2">
        <v>4535</v>
      </c>
      <c r="E204" s="2">
        <v>4590</v>
      </c>
      <c r="F204" s="48">
        <f t="shared" si="23"/>
        <v>1.2127894156560126E-2</v>
      </c>
      <c r="G204" s="48"/>
      <c r="H204" s="2" t="e">
        <f>VLOOKUP(A204,#REF!,4,FALSE)</f>
        <v>#REF!</v>
      </c>
      <c r="I204" s="67">
        <f t="shared" si="24"/>
        <v>9377.3649393605301</v>
      </c>
      <c r="J204" s="78">
        <f t="shared" si="25"/>
        <v>9375</v>
      </c>
      <c r="K204" s="70" t="e">
        <f t="shared" si="26"/>
        <v>#REF!</v>
      </c>
      <c r="L204" s="2" t="e">
        <f t="shared" si="27"/>
        <v>#REF!</v>
      </c>
      <c r="M204" s="63" t="e">
        <f t="shared" si="28"/>
        <v>#REF!</v>
      </c>
      <c r="N204" s="63" t="e">
        <f t="shared" si="29"/>
        <v>#REF!</v>
      </c>
      <c r="O204" s="58"/>
    </row>
    <row r="205" spans="1:15" ht="20.5">
      <c r="A205" s="12" t="s">
        <v>206</v>
      </c>
      <c r="B205" s="36" t="s">
        <v>392</v>
      </c>
      <c r="C205" s="2">
        <v>10745</v>
      </c>
      <c r="D205" s="2">
        <v>4535</v>
      </c>
      <c r="E205" s="2">
        <v>4590</v>
      </c>
      <c r="F205" s="48">
        <f t="shared" si="23"/>
        <v>1.2127894156560126E-2</v>
      </c>
      <c r="G205" s="48"/>
      <c r="H205" s="2"/>
      <c r="I205" s="67">
        <f t="shared" si="24"/>
        <v>10875.314222712239</v>
      </c>
      <c r="J205" s="78">
        <f t="shared" si="25"/>
        <v>10875</v>
      </c>
      <c r="K205" s="70">
        <f t="shared" si="26"/>
        <v>0</v>
      </c>
      <c r="L205" s="2">
        <f t="shared" si="27"/>
        <v>0</v>
      </c>
      <c r="M205" s="63">
        <f t="shared" si="28"/>
        <v>0</v>
      </c>
      <c r="N205" s="63">
        <f t="shared" si="29"/>
        <v>0</v>
      </c>
      <c r="O205" s="58"/>
    </row>
    <row r="206" spans="1:15" ht="30.5">
      <c r="A206" s="12" t="s">
        <v>207</v>
      </c>
      <c r="B206" s="36" t="s">
        <v>391</v>
      </c>
      <c r="C206" s="2">
        <v>11615</v>
      </c>
      <c r="D206" s="2">
        <v>4535</v>
      </c>
      <c r="E206" s="2">
        <v>4590</v>
      </c>
      <c r="F206" s="48">
        <f t="shared" si="23"/>
        <v>1.2127894156560126E-2</v>
      </c>
      <c r="G206" s="48"/>
      <c r="H206" s="2"/>
      <c r="I206" s="67">
        <f t="shared" si="24"/>
        <v>11755.865490628446</v>
      </c>
      <c r="J206" s="78">
        <f t="shared" si="25"/>
        <v>11755</v>
      </c>
      <c r="K206" s="70">
        <f t="shared" si="26"/>
        <v>0</v>
      </c>
      <c r="L206" s="2">
        <f t="shared" si="27"/>
        <v>0</v>
      </c>
      <c r="M206" s="63">
        <f t="shared" si="28"/>
        <v>0</v>
      </c>
      <c r="N206" s="63">
        <f t="shared" si="29"/>
        <v>0</v>
      </c>
      <c r="O206" s="58"/>
    </row>
    <row r="207" spans="1:15">
      <c r="A207" s="12">
        <v>940</v>
      </c>
      <c r="B207" s="1" t="s">
        <v>208</v>
      </c>
      <c r="C207" s="2" t="s">
        <v>393</v>
      </c>
      <c r="D207" s="2">
        <v>11300</v>
      </c>
      <c r="E207" s="2">
        <v>11430</v>
      </c>
      <c r="F207" s="48">
        <f t="shared" si="23"/>
        <v>1.1504424778761013E-2</v>
      </c>
      <c r="G207" s="48"/>
      <c r="H207" s="2"/>
      <c r="I207" s="67"/>
      <c r="J207" s="78"/>
      <c r="K207" s="70"/>
      <c r="L207" s="2">
        <f t="shared" si="27"/>
        <v>0</v>
      </c>
      <c r="M207" s="63">
        <f t="shared" si="28"/>
        <v>0</v>
      </c>
      <c r="N207" s="63">
        <f t="shared" si="29"/>
        <v>0</v>
      </c>
      <c r="O207" s="58"/>
    </row>
    <row r="208" spans="1:15">
      <c r="A208" s="12">
        <v>941</v>
      </c>
      <c r="B208" s="1" t="s">
        <v>394</v>
      </c>
      <c r="C208" s="2" t="s">
        <v>393</v>
      </c>
      <c r="D208" s="2">
        <v>6765</v>
      </c>
      <c r="E208" s="2">
        <v>6840</v>
      </c>
      <c r="F208" s="48">
        <f t="shared" si="23"/>
        <v>1.1086474501108556E-2</v>
      </c>
      <c r="G208" s="48"/>
      <c r="H208" s="2"/>
      <c r="I208" s="67"/>
      <c r="J208" s="78"/>
      <c r="K208" s="70"/>
      <c r="L208" s="2">
        <f t="shared" si="27"/>
        <v>0</v>
      </c>
      <c r="M208" s="63">
        <f t="shared" si="28"/>
        <v>0</v>
      </c>
      <c r="N208" s="63">
        <f t="shared" si="29"/>
        <v>0</v>
      </c>
      <c r="O208" s="58"/>
    </row>
    <row r="209" spans="1:15" ht="18">
      <c r="A209" s="159" t="s">
        <v>211</v>
      </c>
      <c r="B209" s="160"/>
      <c r="C209" s="134"/>
      <c r="D209" s="134"/>
      <c r="E209" s="134"/>
      <c r="F209" s="45"/>
      <c r="G209" s="134"/>
      <c r="H209" s="134"/>
      <c r="I209" s="135"/>
      <c r="J209" s="75"/>
      <c r="K209" s="134"/>
      <c r="L209" s="134"/>
      <c r="M209" s="63">
        <f t="shared" si="28"/>
        <v>0</v>
      </c>
      <c r="N209" s="63">
        <f t="shared" si="29"/>
        <v>0</v>
      </c>
      <c r="O209" s="58"/>
    </row>
    <row r="210" spans="1:15">
      <c r="A210" s="13" t="s">
        <v>212</v>
      </c>
      <c r="B210" s="1" t="s">
        <v>8</v>
      </c>
      <c r="C210" s="2">
        <v>1650</v>
      </c>
      <c r="D210" s="2">
        <v>1625</v>
      </c>
      <c r="E210" s="2">
        <v>1645</v>
      </c>
      <c r="F210" s="48">
        <f t="shared" si="23"/>
        <v>1.2307692307692353E-2</v>
      </c>
      <c r="G210" s="48"/>
      <c r="H210" s="2"/>
      <c r="I210" s="67">
        <f t="shared" si="24"/>
        <v>1670.3076923076924</v>
      </c>
      <c r="J210" s="78">
        <f t="shared" si="25"/>
        <v>1670</v>
      </c>
      <c r="K210" s="70">
        <f t="shared" si="26"/>
        <v>0</v>
      </c>
      <c r="L210" s="2">
        <f t="shared" si="27"/>
        <v>0</v>
      </c>
      <c r="M210" s="63">
        <f t="shared" si="28"/>
        <v>0</v>
      </c>
      <c r="N210" s="63">
        <f t="shared" si="29"/>
        <v>0</v>
      </c>
      <c r="O210" s="58"/>
    </row>
    <row r="211" spans="1:15">
      <c r="A211" s="13" t="s">
        <v>213</v>
      </c>
      <c r="B211" s="1" t="s">
        <v>9</v>
      </c>
      <c r="C211" s="2">
        <v>2630</v>
      </c>
      <c r="D211" s="2">
        <v>2590</v>
      </c>
      <c r="E211" s="2">
        <v>2630</v>
      </c>
      <c r="F211" s="48">
        <f t="shared" si="23"/>
        <v>1.5444015444015413E-2</v>
      </c>
      <c r="G211" s="48"/>
      <c r="H211" s="2" t="e">
        <f>VLOOKUP(A211,#REF!,4,FALSE)</f>
        <v>#REF!</v>
      </c>
      <c r="I211" s="67">
        <f t="shared" si="24"/>
        <v>2670.6177606177607</v>
      </c>
      <c r="J211" s="78">
        <f t="shared" si="25"/>
        <v>2670</v>
      </c>
      <c r="K211" s="70" t="e">
        <f t="shared" si="26"/>
        <v>#REF!</v>
      </c>
      <c r="L211" s="2" t="e">
        <f t="shared" si="27"/>
        <v>#REF!</v>
      </c>
      <c r="M211" s="63" t="e">
        <f t="shared" si="28"/>
        <v>#REF!</v>
      </c>
      <c r="N211" s="63" t="e">
        <f t="shared" si="29"/>
        <v>#REF!</v>
      </c>
      <c r="O211" s="58"/>
    </row>
    <row r="212" spans="1:15">
      <c r="A212" s="13" t="s">
        <v>214</v>
      </c>
      <c r="B212" s="1" t="s">
        <v>215</v>
      </c>
      <c r="C212" s="2">
        <v>965</v>
      </c>
      <c r="D212" s="2">
        <v>950</v>
      </c>
      <c r="E212" s="2">
        <v>965</v>
      </c>
      <c r="F212" s="48">
        <f t="shared" si="23"/>
        <v>1.5789473684210575E-2</v>
      </c>
      <c r="G212" s="48"/>
      <c r="H212" s="2" t="e">
        <f>VLOOKUP(A212,#REF!,4,FALSE)</f>
        <v>#REF!</v>
      </c>
      <c r="I212" s="67">
        <f t="shared" si="24"/>
        <v>980.23684210526324</v>
      </c>
      <c r="J212" s="78">
        <f t="shared" si="25"/>
        <v>980</v>
      </c>
      <c r="K212" s="70" t="e">
        <f t="shared" si="26"/>
        <v>#REF!</v>
      </c>
      <c r="L212" s="2" t="e">
        <f t="shared" si="27"/>
        <v>#REF!</v>
      </c>
      <c r="M212" s="63" t="e">
        <f t="shared" si="28"/>
        <v>#REF!</v>
      </c>
      <c r="N212" s="63" t="e">
        <f t="shared" si="29"/>
        <v>#REF!</v>
      </c>
      <c r="O212" s="58"/>
    </row>
    <row r="213" spans="1:15">
      <c r="A213" s="37" t="s">
        <v>216</v>
      </c>
      <c r="B213" s="31" t="s">
        <v>215</v>
      </c>
      <c r="C213" s="2">
        <v>1396</v>
      </c>
      <c r="D213" s="2">
        <v>950</v>
      </c>
      <c r="E213" s="2">
        <v>965</v>
      </c>
      <c r="F213" s="48">
        <f t="shared" si="23"/>
        <v>1.5789473684210575E-2</v>
      </c>
      <c r="G213" s="48"/>
      <c r="H213" s="2" t="e">
        <f>VLOOKUP(A213,#REF!,4,FALSE)</f>
        <v>#REF!</v>
      </c>
      <c r="I213" s="67">
        <f t="shared" si="24"/>
        <v>1418.042105263158</v>
      </c>
      <c r="J213" s="78">
        <f t="shared" si="25"/>
        <v>1420</v>
      </c>
      <c r="K213" s="70" t="e">
        <f t="shared" si="26"/>
        <v>#REF!</v>
      </c>
      <c r="L213" s="2" t="e">
        <f t="shared" si="27"/>
        <v>#REF!</v>
      </c>
      <c r="M213" s="63" t="e">
        <f t="shared" si="28"/>
        <v>#REF!</v>
      </c>
      <c r="N213" s="63" t="e">
        <f t="shared" si="29"/>
        <v>#REF!</v>
      </c>
      <c r="O213" s="58"/>
    </row>
    <row r="214" spans="1:15">
      <c r="A214" s="13" t="s">
        <v>217</v>
      </c>
      <c r="B214" s="1" t="s">
        <v>218</v>
      </c>
      <c r="C214" s="2">
        <v>1935</v>
      </c>
      <c r="D214" s="2">
        <v>1905</v>
      </c>
      <c r="E214" s="2">
        <v>1875</v>
      </c>
      <c r="F214" s="62">
        <f t="shared" si="23"/>
        <v>-1.5748031496062964E-2</v>
      </c>
      <c r="G214" s="48"/>
      <c r="H214" s="2"/>
      <c r="I214" s="67"/>
      <c r="J214" s="78">
        <v>1935</v>
      </c>
      <c r="K214" s="70">
        <f t="shared" si="26"/>
        <v>0</v>
      </c>
      <c r="L214" s="2">
        <f t="shared" si="27"/>
        <v>0</v>
      </c>
      <c r="M214" s="63">
        <f t="shared" si="28"/>
        <v>0</v>
      </c>
      <c r="N214" s="63">
        <f t="shared" si="29"/>
        <v>0</v>
      </c>
      <c r="O214" s="57" t="s">
        <v>366</v>
      </c>
    </row>
    <row r="215" spans="1:15">
      <c r="A215" s="37" t="s">
        <v>219</v>
      </c>
      <c r="B215" s="31" t="s">
        <v>218</v>
      </c>
      <c r="C215" s="2">
        <v>2729</v>
      </c>
      <c r="D215" s="2">
        <v>1905</v>
      </c>
      <c r="E215" s="2">
        <v>1875</v>
      </c>
      <c r="F215" s="62">
        <f t="shared" si="23"/>
        <v>-1.5748031496062964E-2</v>
      </c>
      <c r="G215" s="48"/>
      <c r="H215" s="2" t="e">
        <f>VLOOKUP(A215,#REF!,4,FALSE)</f>
        <v>#REF!</v>
      </c>
      <c r="I215" s="67"/>
      <c r="J215" s="78">
        <v>2729</v>
      </c>
      <c r="K215" s="70" t="e">
        <f t="shared" si="26"/>
        <v>#REF!</v>
      </c>
      <c r="L215" s="2" t="e">
        <f t="shared" si="27"/>
        <v>#REF!</v>
      </c>
      <c r="M215" s="63" t="e">
        <f t="shared" si="28"/>
        <v>#REF!</v>
      </c>
      <c r="N215" s="63" t="e">
        <f t="shared" si="29"/>
        <v>#REF!</v>
      </c>
      <c r="O215" s="57" t="s">
        <v>366</v>
      </c>
    </row>
    <row r="216" spans="1:15">
      <c r="A216" s="13"/>
      <c r="B216" s="1"/>
      <c r="C216" s="2"/>
      <c r="D216" s="2"/>
      <c r="E216" s="2"/>
      <c r="F216" s="48"/>
      <c r="G216" s="48"/>
      <c r="H216" s="2"/>
      <c r="I216" s="67">
        <f t="shared" si="24"/>
        <v>0</v>
      </c>
      <c r="J216" s="78">
        <f t="shared" si="25"/>
        <v>0</v>
      </c>
      <c r="K216" s="70">
        <f t="shared" si="26"/>
        <v>0</v>
      </c>
      <c r="L216" s="2">
        <f t="shared" si="27"/>
        <v>0</v>
      </c>
      <c r="M216" s="63">
        <f t="shared" si="28"/>
        <v>0</v>
      </c>
      <c r="N216" s="63">
        <f t="shared" si="29"/>
        <v>0</v>
      </c>
      <c r="O216" s="58"/>
    </row>
    <row r="217" spans="1:15">
      <c r="A217" s="12">
        <v>900</v>
      </c>
      <c r="B217" s="1" t="s">
        <v>220</v>
      </c>
      <c r="C217" s="2">
        <v>11700</v>
      </c>
      <c r="D217" s="2">
        <v>11625</v>
      </c>
      <c r="E217" s="2">
        <v>11785</v>
      </c>
      <c r="F217" s="48">
        <f t="shared" si="23"/>
        <v>1.376344086021497E-2</v>
      </c>
      <c r="G217" s="48"/>
      <c r="H217" s="2" t="e">
        <f>VLOOKUP(A217,#REF!,4,FALSE)</f>
        <v>#REF!</v>
      </c>
      <c r="I217" s="67">
        <f t="shared" si="24"/>
        <v>11861.032258064515</v>
      </c>
      <c r="J217" s="78">
        <f t="shared" si="25"/>
        <v>11860</v>
      </c>
      <c r="K217" s="70" t="e">
        <f t="shared" si="26"/>
        <v>#REF!</v>
      </c>
      <c r="L217" s="2" t="e">
        <f t="shared" si="27"/>
        <v>#REF!</v>
      </c>
      <c r="M217" s="63" t="e">
        <f t="shared" si="28"/>
        <v>#REF!</v>
      </c>
      <c r="N217" s="63" t="e">
        <f t="shared" si="29"/>
        <v>#REF!</v>
      </c>
      <c r="O217" s="58"/>
    </row>
    <row r="218" spans="1:15">
      <c r="A218" s="12">
        <v>901</v>
      </c>
      <c r="B218" s="1" t="s">
        <v>221</v>
      </c>
      <c r="C218" s="2">
        <v>18390</v>
      </c>
      <c r="D218" s="2">
        <v>17465</v>
      </c>
      <c r="E218" s="2">
        <v>17695</v>
      </c>
      <c r="F218" s="48">
        <f t="shared" si="23"/>
        <v>1.3169195533925038E-2</v>
      </c>
      <c r="G218" s="48"/>
      <c r="H218" s="2" t="e">
        <f>VLOOKUP(A218,#REF!,4,FALSE)</f>
        <v>#REF!</v>
      </c>
      <c r="I218" s="67">
        <f t="shared" si="24"/>
        <v>18632.181505868881</v>
      </c>
      <c r="J218" s="78">
        <f t="shared" si="25"/>
        <v>18630</v>
      </c>
      <c r="K218" s="70" t="e">
        <f t="shared" si="26"/>
        <v>#REF!</v>
      </c>
      <c r="L218" s="2" t="e">
        <f t="shared" si="27"/>
        <v>#REF!</v>
      </c>
      <c r="M218" s="63" t="e">
        <f t="shared" si="28"/>
        <v>#REF!</v>
      </c>
      <c r="N218" s="63" t="e">
        <f t="shared" si="29"/>
        <v>#REF!</v>
      </c>
      <c r="O218" s="58"/>
    </row>
    <row r="219" spans="1:15">
      <c r="A219" s="12">
        <v>902</v>
      </c>
      <c r="B219" s="1" t="s">
        <v>222</v>
      </c>
      <c r="C219" s="2">
        <v>23010</v>
      </c>
      <c r="D219" s="2">
        <v>21870</v>
      </c>
      <c r="E219" s="2">
        <v>22165</v>
      </c>
      <c r="F219" s="48">
        <f t="shared" si="23"/>
        <v>1.3488797439414668E-2</v>
      </c>
      <c r="G219" s="48"/>
      <c r="H219" s="2"/>
      <c r="I219" s="67">
        <f t="shared" si="24"/>
        <v>23320.377229080932</v>
      </c>
      <c r="J219" s="78">
        <f t="shared" si="25"/>
        <v>23320</v>
      </c>
      <c r="K219" s="70">
        <f t="shared" si="26"/>
        <v>0</v>
      </c>
      <c r="L219" s="2">
        <f t="shared" si="27"/>
        <v>0</v>
      </c>
      <c r="M219" s="63">
        <f t="shared" si="28"/>
        <v>0</v>
      </c>
      <c r="N219" s="63">
        <f t="shared" si="29"/>
        <v>0</v>
      </c>
      <c r="O219" s="58"/>
    </row>
    <row r="220" spans="1:15">
      <c r="A220" s="12">
        <v>903</v>
      </c>
      <c r="B220" s="1" t="s">
        <v>223</v>
      </c>
      <c r="C220" s="2">
        <v>26910</v>
      </c>
      <c r="D220" s="2">
        <v>25870</v>
      </c>
      <c r="E220" s="2">
        <v>26220</v>
      </c>
      <c r="F220" s="48">
        <f t="shared" si="23"/>
        <v>1.3529184383455739E-2</v>
      </c>
      <c r="G220" s="48"/>
      <c r="H220" s="2"/>
      <c r="I220" s="67">
        <f t="shared" si="24"/>
        <v>27274.070351758794</v>
      </c>
      <c r="J220" s="78">
        <f t="shared" si="25"/>
        <v>27275</v>
      </c>
      <c r="K220" s="70">
        <f t="shared" si="26"/>
        <v>0</v>
      </c>
      <c r="L220" s="2">
        <f t="shared" si="27"/>
        <v>0</v>
      </c>
      <c r="M220" s="63">
        <f t="shared" si="28"/>
        <v>0</v>
      </c>
      <c r="N220" s="63">
        <f t="shared" si="29"/>
        <v>0</v>
      </c>
      <c r="O220" s="58"/>
    </row>
    <row r="221" spans="1:15">
      <c r="A221" s="12">
        <v>904</v>
      </c>
      <c r="B221" s="1" t="s">
        <v>224</v>
      </c>
      <c r="C221" s="2">
        <v>37135</v>
      </c>
      <c r="D221" s="2">
        <v>32185</v>
      </c>
      <c r="E221" s="2">
        <v>32630</v>
      </c>
      <c r="F221" s="48">
        <f t="shared" si="23"/>
        <v>1.3826316607115086E-2</v>
      </c>
      <c r="G221" s="48"/>
      <c r="H221" s="2"/>
      <c r="I221" s="67">
        <f t="shared" si="24"/>
        <v>37648.440267205217</v>
      </c>
      <c r="J221" s="78">
        <f t="shared" si="25"/>
        <v>37650</v>
      </c>
      <c r="K221" s="70">
        <f t="shared" si="26"/>
        <v>0</v>
      </c>
      <c r="L221" s="2">
        <f t="shared" si="27"/>
        <v>0</v>
      </c>
      <c r="M221" s="63">
        <f t="shared" si="28"/>
        <v>0</v>
      </c>
      <c r="N221" s="63">
        <f t="shared" si="29"/>
        <v>0</v>
      </c>
      <c r="O221" s="58"/>
    </row>
    <row r="222" spans="1:15">
      <c r="A222" s="12">
        <v>905</v>
      </c>
      <c r="B222" s="1" t="s">
        <v>225</v>
      </c>
      <c r="C222" s="2">
        <v>29760</v>
      </c>
      <c r="D222" s="2">
        <v>24360</v>
      </c>
      <c r="E222" s="2">
        <v>24685</v>
      </c>
      <c r="F222" s="48">
        <f t="shared" si="23"/>
        <v>1.3341543513957221E-2</v>
      </c>
      <c r="G222" s="48"/>
      <c r="H222" s="2" t="e">
        <f>VLOOKUP(A222,#REF!,4,FALSE)</f>
        <v>#REF!</v>
      </c>
      <c r="I222" s="67">
        <f t="shared" si="24"/>
        <v>30157.044334975366</v>
      </c>
      <c r="J222" s="78">
        <f t="shared" si="25"/>
        <v>30155</v>
      </c>
      <c r="K222" s="70" t="e">
        <f t="shared" si="26"/>
        <v>#REF!</v>
      </c>
      <c r="L222" s="2" t="e">
        <f t="shared" si="27"/>
        <v>#REF!</v>
      </c>
      <c r="M222" s="63" t="e">
        <f t="shared" si="28"/>
        <v>#REF!</v>
      </c>
      <c r="N222" s="63" t="e">
        <f t="shared" si="29"/>
        <v>#REF!</v>
      </c>
      <c r="O222" s="58"/>
    </row>
    <row r="223" spans="1:15">
      <c r="A223" s="12">
        <v>906</v>
      </c>
      <c r="B223" s="1" t="s">
        <v>226</v>
      </c>
      <c r="C223" s="2">
        <v>32125</v>
      </c>
      <c r="D223" s="2">
        <v>28765</v>
      </c>
      <c r="E223" s="2">
        <v>29150</v>
      </c>
      <c r="F223" s="48">
        <f t="shared" si="23"/>
        <v>1.3384321223709472E-2</v>
      </c>
      <c r="G223" s="48"/>
      <c r="H223" s="2" t="e">
        <f>VLOOKUP(A223,#REF!,4,FALSE)</f>
        <v>#REF!</v>
      </c>
      <c r="I223" s="67">
        <f t="shared" si="24"/>
        <v>32554.971319311666</v>
      </c>
      <c r="J223" s="78">
        <f t="shared" si="25"/>
        <v>32555</v>
      </c>
      <c r="K223" s="70" t="e">
        <f t="shared" si="26"/>
        <v>#REF!</v>
      </c>
      <c r="L223" s="2" t="e">
        <f t="shared" si="27"/>
        <v>#REF!</v>
      </c>
      <c r="M223" s="63" t="e">
        <f t="shared" si="28"/>
        <v>#REF!</v>
      </c>
      <c r="N223" s="63" t="e">
        <f t="shared" si="29"/>
        <v>#REF!</v>
      </c>
      <c r="O223" s="58"/>
    </row>
    <row r="224" spans="1:15">
      <c r="A224" s="12">
        <v>907</v>
      </c>
      <c r="B224" s="1" t="s">
        <v>227</v>
      </c>
      <c r="C224" s="2">
        <v>38950</v>
      </c>
      <c r="D224" s="2">
        <v>33170</v>
      </c>
      <c r="E224" s="2">
        <v>33620</v>
      </c>
      <c r="F224" s="48">
        <f t="shared" si="23"/>
        <v>1.3566475731082273E-2</v>
      </c>
      <c r="G224" s="48"/>
      <c r="H224" s="2" t="e">
        <f>VLOOKUP(A224,#REF!,4,FALSE)</f>
        <v>#REF!</v>
      </c>
      <c r="I224" s="67">
        <f t="shared" si="24"/>
        <v>39478.414229725655</v>
      </c>
      <c r="J224" s="78">
        <f t="shared" si="25"/>
        <v>39480</v>
      </c>
      <c r="K224" s="70" t="e">
        <f t="shared" si="26"/>
        <v>#REF!</v>
      </c>
      <c r="L224" s="2" t="e">
        <f t="shared" si="27"/>
        <v>#REF!</v>
      </c>
      <c r="M224" s="63" t="e">
        <f t="shared" si="28"/>
        <v>#REF!</v>
      </c>
      <c r="N224" s="63" t="e">
        <f t="shared" si="29"/>
        <v>#REF!</v>
      </c>
      <c r="O224" s="58"/>
    </row>
    <row r="225" spans="1:15">
      <c r="A225" s="12">
        <v>908</v>
      </c>
      <c r="B225" s="1" t="s">
        <v>228</v>
      </c>
      <c r="C225" s="2">
        <v>44665</v>
      </c>
      <c r="D225" s="2">
        <v>40155</v>
      </c>
      <c r="E225" s="2">
        <v>40700</v>
      </c>
      <c r="F225" s="48">
        <f t="shared" si="23"/>
        <v>1.3572406923172631E-2</v>
      </c>
      <c r="G225" s="48"/>
      <c r="H225" s="2" t="e">
        <f>VLOOKUP(A225,#REF!,4,FALSE)</f>
        <v>#REF!</v>
      </c>
      <c r="I225" s="67">
        <f t="shared" si="24"/>
        <v>45271.211555223505</v>
      </c>
      <c r="J225" s="78">
        <f t="shared" si="25"/>
        <v>45270</v>
      </c>
      <c r="K225" s="70" t="e">
        <f t="shared" si="26"/>
        <v>#REF!</v>
      </c>
      <c r="L225" s="2" t="e">
        <f t="shared" si="27"/>
        <v>#REF!</v>
      </c>
      <c r="M225" s="63" t="e">
        <f t="shared" si="28"/>
        <v>#REF!</v>
      </c>
      <c r="N225" s="63" t="e">
        <f t="shared" si="29"/>
        <v>#REF!</v>
      </c>
      <c r="O225" s="58"/>
    </row>
    <row r="226" spans="1:15">
      <c r="A226" s="13"/>
      <c r="B226" s="1"/>
      <c r="C226" s="2"/>
      <c r="D226" s="2"/>
      <c r="E226" s="2"/>
      <c r="F226" s="48"/>
      <c r="G226" s="48"/>
      <c r="H226" s="2"/>
      <c r="I226" s="67">
        <f t="shared" si="24"/>
        <v>0</v>
      </c>
      <c r="J226" s="78">
        <f t="shared" si="25"/>
        <v>0</v>
      </c>
      <c r="K226" s="70">
        <f t="shared" si="26"/>
        <v>0</v>
      </c>
      <c r="L226" s="2">
        <f t="shared" si="27"/>
        <v>0</v>
      </c>
      <c r="M226" s="63">
        <f t="shared" si="28"/>
        <v>0</v>
      </c>
      <c r="N226" s="63">
        <f t="shared" si="29"/>
        <v>0</v>
      </c>
      <c r="O226" s="58"/>
    </row>
    <row r="227" spans="1:15">
      <c r="A227" s="13"/>
      <c r="B227" s="31" t="s">
        <v>230</v>
      </c>
      <c r="C227" s="2">
        <v>15510</v>
      </c>
      <c r="D227" s="2">
        <v>0</v>
      </c>
      <c r="E227" s="2"/>
      <c r="F227" s="48">
        <v>2.3E-2</v>
      </c>
      <c r="G227" s="48"/>
      <c r="H227" s="2"/>
      <c r="I227" s="67">
        <f t="shared" si="24"/>
        <v>15866.729999999998</v>
      </c>
      <c r="J227" s="78">
        <f t="shared" si="25"/>
        <v>15865</v>
      </c>
      <c r="K227" s="70">
        <f t="shared" si="26"/>
        <v>0</v>
      </c>
      <c r="L227" s="2">
        <f t="shared" si="27"/>
        <v>0</v>
      </c>
      <c r="M227" s="63">
        <f t="shared" si="28"/>
        <v>0</v>
      </c>
      <c r="N227" s="63">
        <f t="shared" si="29"/>
        <v>0</v>
      </c>
      <c r="O227" s="58"/>
    </row>
    <row r="228" spans="1:15">
      <c r="A228" s="13"/>
      <c r="B228" s="31" t="s">
        <v>232</v>
      </c>
      <c r="C228" s="2">
        <v>23145</v>
      </c>
      <c r="D228" s="2">
        <v>0</v>
      </c>
      <c r="E228" s="2"/>
      <c r="F228" s="48">
        <v>2.3E-2</v>
      </c>
      <c r="G228" s="48"/>
      <c r="H228" s="2"/>
      <c r="I228" s="67">
        <f t="shared" si="24"/>
        <v>23677.334999999999</v>
      </c>
      <c r="J228" s="78">
        <f t="shared" si="25"/>
        <v>23675</v>
      </c>
      <c r="K228" s="70">
        <f t="shared" si="26"/>
        <v>0</v>
      </c>
      <c r="L228" s="2">
        <f t="shared" si="27"/>
        <v>0</v>
      </c>
      <c r="M228" s="63">
        <f t="shared" si="28"/>
        <v>0</v>
      </c>
      <c r="N228" s="63">
        <f t="shared" si="29"/>
        <v>0</v>
      </c>
      <c r="O228" s="58"/>
    </row>
    <row r="229" spans="1:15">
      <c r="A229" s="13"/>
      <c r="B229" s="31" t="s">
        <v>234</v>
      </c>
      <c r="C229" s="2">
        <v>23255</v>
      </c>
      <c r="D229" s="2">
        <v>0</v>
      </c>
      <c r="E229" s="2"/>
      <c r="F229" s="48">
        <v>2.3E-2</v>
      </c>
      <c r="G229" s="48"/>
      <c r="H229" s="2"/>
      <c r="I229" s="67">
        <f t="shared" si="24"/>
        <v>23789.864999999998</v>
      </c>
      <c r="J229" s="78">
        <f t="shared" si="25"/>
        <v>23790</v>
      </c>
      <c r="K229" s="70">
        <f t="shared" si="26"/>
        <v>0</v>
      </c>
      <c r="L229" s="2">
        <f t="shared" si="27"/>
        <v>0</v>
      </c>
      <c r="M229" s="63">
        <f t="shared" si="28"/>
        <v>0</v>
      </c>
      <c r="N229" s="63">
        <f t="shared" si="29"/>
        <v>0</v>
      </c>
      <c r="O229" s="58"/>
    </row>
    <row r="230" spans="1:15">
      <c r="A230" s="13"/>
      <c r="B230" s="31" t="s">
        <v>236</v>
      </c>
      <c r="C230" s="2">
        <v>34710</v>
      </c>
      <c r="D230" s="2">
        <v>0</v>
      </c>
      <c r="E230" s="2"/>
      <c r="F230" s="48">
        <v>2.3E-2</v>
      </c>
      <c r="G230" s="48"/>
      <c r="H230" s="2"/>
      <c r="I230" s="67">
        <f t="shared" si="24"/>
        <v>35508.329999999994</v>
      </c>
      <c r="J230" s="78">
        <f t="shared" si="25"/>
        <v>35510</v>
      </c>
      <c r="K230" s="70">
        <f t="shared" si="26"/>
        <v>0</v>
      </c>
      <c r="L230" s="2">
        <f t="shared" si="27"/>
        <v>0</v>
      </c>
      <c r="M230" s="63">
        <f t="shared" si="28"/>
        <v>0</v>
      </c>
      <c r="N230" s="63">
        <f t="shared" si="29"/>
        <v>0</v>
      </c>
      <c r="O230" s="58"/>
    </row>
    <row r="231" spans="1:15">
      <c r="A231" s="13"/>
      <c r="B231" s="31" t="s">
        <v>238</v>
      </c>
      <c r="C231" s="2">
        <v>19870</v>
      </c>
      <c r="D231" s="2">
        <v>0</v>
      </c>
      <c r="E231" s="2"/>
      <c r="F231" s="48">
        <v>2.3E-2</v>
      </c>
      <c r="G231" s="48"/>
      <c r="H231" s="2"/>
      <c r="I231" s="67">
        <f t="shared" si="24"/>
        <v>20327.009999999998</v>
      </c>
      <c r="J231" s="78">
        <f t="shared" si="25"/>
        <v>20325</v>
      </c>
      <c r="K231" s="70">
        <f t="shared" si="26"/>
        <v>0</v>
      </c>
      <c r="L231" s="2">
        <f t="shared" si="27"/>
        <v>0</v>
      </c>
      <c r="M231" s="63">
        <f t="shared" si="28"/>
        <v>0</v>
      </c>
      <c r="N231" s="63">
        <f t="shared" si="29"/>
        <v>0</v>
      </c>
      <c r="O231" s="58"/>
    </row>
    <row r="232" spans="1:15">
      <c r="A232" s="13"/>
      <c r="B232" s="31" t="s">
        <v>240</v>
      </c>
      <c r="C232" s="2">
        <v>29970</v>
      </c>
      <c r="D232" s="2">
        <v>0</v>
      </c>
      <c r="E232" s="2"/>
      <c r="F232" s="48">
        <v>2.3E-2</v>
      </c>
      <c r="G232" s="48"/>
      <c r="H232" s="2"/>
      <c r="I232" s="67">
        <f t="shared" si="24"/>
        <v>30659.309999999998</v>
      </c>
      <c r="J232" s="78">
        <f t="shared" si="25"/>
        <v>30660</v>
      </c>
      <c r="K232" s="70">
        <f t="shared" si="26"/>
        <v>0</v>
      </c>
      <c r="L232" s="2">
        <f t="shared" si="27"/>
        <v>0</v>
      </c>
      <c r="M232" s="63">
        <f t="shared" si="28"/>
        <v>0</v>
      </c>
      <c r="N232" s="63">
        <f t="shared" si="29"/>
        <v>0</v>
      </c>
      <c r="O232" s="58"/>
    </row>
    <row r="233" spans="1:15" ht="18">
      <c r="A233" s="159" t="s">
        <v>241</v>
      </c>
      <c r="B233" s="161"/>
      <c r="C233" s="160"/>
      <c r="D233" s="134"/>
      <c r="E233" s="134"/>
      <c r="F233" s="134"/>
      <c r="G233" s="134"/>
      <c r="H233" s="134"/>
      <c r="I233" s="135"/>
      <c r="J233" s="75"/>
      <c r="K233" s="134"/>
      <c r="L233" s="134"/>
      <c r="M233" s="63">
        <f t="shared" si="28"/>
        <v>0</v>
      </c>
      <c r="N233" s="63">
        <f t="shared" si="29"/>
        <v>0</v>
      </c>
      <c r="O233" s="58"/>
    </row>
    <row r="234" spans="1:15">
      <c r="A234" s="13"/>
      <c r="B234" s="31" t="s">
        <v>243</v>
      </c>
      <c r="C234" s="2">
        <v>1020</v>
      </c>
      <c r="D234" s="2">
        <v>0</v>
      </c>
      <c r="E234" s="2"/>
      <c r="F234" s="48">
        <v>2.3E-2</v>
      </c>
      <c r="G234" s="48"/>
      <c r="H234" s="2">
        <v>1288</v>
      </c>
      <c r="I234" s="67">
        <f t="shared" si="24"/>
        <v>1043.4599999999998</v>
      </c>
      <c r="J234" s="78">
        <f t="shared" si="25"/>
        <v>1045</v>
      </c>
      <c r="K234" s="70">
        <f t="shared" si="26"/>
        <v>1313760</v>
      </c>
      <c r="L234" s="2">
        <f t="shared" si="27"/>
        <v>1345960</v>
      </c>
      <c r="M234" s="63">
        <f t="shared" si="28"/>
        <v>0</v>
      </c>
      <c r="N234" s="63">
        <f t="shared" si="29"/>
        <v>0</v>
      </c>
      <c r="O234" s="57" t="s">
        <v>395</v>
      </c>
    </row>
    <row r="235" spans="1:15">
      <c r="A235" s="13"/>
      <c r="B235" s="31" t="s">
        <v>245</v>
      </c>
      <c r="C235" s="2">
        <v>1305</v>
      </c>
      <c r="D235" s="2">
        <v>0</v>
      </c>
      <c r="E235" s="2"/>
      <c r="F235" s="48">
        <v>2.3E-2</v>
      </c>
      <c r="G235" s="48"/>
      <c r="H235" s="2">
        <v>3808</v>
      </c>
      <c r="I235" s="67">
        <f t="shared" si="24"/>
        <v>1335.0149999999999</v>
      </c>
      <c r="J235" s="78">
        <f t="shared" si="25"/>
        <v>1335</v>
      </c>
      <c r="K235" s="70">
        <f t="shared" si="26"/>
        <v>4969440</v>
      </c>
      <c r="L235" s="2">
        <f t="shared" si="27"/>
        <v>5083680</v>
      </c>
      <c r="M235" s="63">
        <f t="shared" si="28"/>
        <v>0</v>
      </c>
      <c r="N235" s="63">
        <f t="shared" si="29"/>
        <v>0</v>
      </c>
      <c r="O235" s="57" t="s">
        <v>395</v>
      </c>
    </row>
    <row r="236" spans="1:15">
      <c r="A236" s="13"/>
      <c r="B236" s="31" t="s">
        <v>247</v>
      </c>
      <c r="C236" s="2">
        <v>1730</v>
      </c>
      <c r="D236" s="2">
        <v>0</v>
      </c>
      <c r="E236" s="2"/>
      <c r="F236" s="48">
        <v>2.3E-2</v>
      </c>
      <c r="G236" s="48"/>
      <c r="H236" s="2">
        <v>3364</v>
      </c>
      <c r="I236" s="67">
        <f t="shared" si="24"/>
        <v>1769.7899999999997</v>
      </c>
      <c r="J236" s="78">
        <f t="shared" si="25"/>
        <v>1770</v>
      </c>
      <c r="K236" s="70">
        <f t="shared" si="26"/>
        <v>5819720</v>
      </c>
      <c r="L236" s="2">
        <f t="shared" si="27"/>
        <v>5954280</v>
      </c>
      <c r="M236" s="63">
        <f t="shared" si="28"/>
        <v>0</v>
      </c>
      <c r="N236" s="63">
        <f t="shared" si="29"/>
        <v>0</v>
      </c>
      <c r="O236" s="57" t="s">
        <v>395</v>
      </c>
    </row>
    <row r="237" spans="1:15">
      <c r="A237" s="13"/>
      <c r="B237" s="31" t="s">
        <v>249</v>
      </c>
      <c r="C237" s="2">
        <v>2315</v>
      </c>
      <c r="D237" s="2">
        <v>0</v>
      </c>
      <c r="E237" s="2"/>
      <c r="F237" s="48">
        <v>2.3E-2</v>
      </c>
      <c r="G237" s="48"/>
      <c r="H237" s="2">
        <v>3082</v>
      </c>
      <c r="I237" s="67">
        <f t="shared" si="24"/>
        <v>2368.2449999999999</v>
      </c>
      <c r="J237" s="78">
        <f t="shared" si="25"/>
        <v>2370</v>
      </c>
      <c r="K237" s="70">
        <f t="shared" si="26"/>
        <v>7134830</v>
      </c>
      <c r="L237" s="2">
        <f t="shared" si="27"/>
        <v>7304340</v>
      </c>
      <c r="M237" s="63">
        <f t="shared" si="28"/>
        <v>0</v>
      </c>
      <c r="N237" s="63">
        <f t="shared" si="29"/>
        <v>0</v>
      </c>
      <c r="O237" s="57" t="s">
        <v>395</v>
      </c>
    </row>
    <row r="238" spans="1:15">
      <c r="A238" s="13"/>
      <c r="B238" s="31" t="s">
        <v>251</v>
      </c>
      <c r="C238" s="2">
        <v>3085</v>
      </c>
      <c r="D238" s="2">
        <v>0</v>
      </c>
      <c r="E238" s="2"/>
      <c r="F238" s="48">
        <v>2.3E-2</v>
      </c>
      <c r="G238" s="48"/>
      <c r="H238" s="2">
        <v>1831</v>
      </c>
      <c r="I238" s="67">
        <f t="shared" si="24"/>
        <v>3155.9549999999999</v>
      </c>
      <c r="J238" s="78">
        <f t="shared" si="25"/>
        <v>3155</v>
      </c>
      <c r="K238" s="70">
        <f t="shared" si="26"/>
        <v>5648635</v>
      </c>
      <c r="L238" s="2">
        <f t="shared" si="27"/>
        <v>5776805</v>
      </c>
      <c r="M238" s="63">
        <f t="shared" si="28"/>
        <v>0</v>
      </c>
      <c r="N238" s="63">
        <f t="shared" si="29"/>
        <v>0</v>
      </c>
      <c r="O238" s="57" t="s">
        <v>395</v>
      </c>
    </row>
    <row r="239" spans="1:15">
      <c r="A239" s="13"/>
      <c r="B239" s="31" t="s">
        <v>253</v>
      </c>
      <c r="C239" s="2">
        <v>3975</v>
      </c>
      <c r="D239" s="2">
        <v>0</v>
      </c>
      <c r="E239" s="2"/>
      <c r="F239" s="48">
        <v>2.3E-2</v>
      </c>
      <c r="G239" s="48"/>
      <c r="H239" s="2">
        <v>1156</v>
      </c>
      <c r="I239" s="67">
        <f t="shared" si="24"/>
        <v>4066.4249999999997</v>
      </c>
      <c r="J239" s="78">
        <f t="shared" si="25"/>
        <v>4065</v>
      </c>
      <c r="K239" s="70">
        <f t="shared" si="26"/>
        <v>4595100</v>
      </c>
      <c r="L239" s="2">
        <f t="shared" si="27"/>
        <v>4699140</v>
      </c>
      <c r="M239" s="63">
        <f t="shared" si="28"/>
        <v>0</v>
      </c>
      <c r="N239" s="63">
        <f t="shared" si="29"/>
        <v>0</v>
      </c>
      <c r="O239" s="57" t="s">
        <v>395</v>
      </c>
    </row>
    <row r="240" spans="1:15">
      <c r="A240" s="13"/>
      <c r="B240" s="31" t="s">
        <v>255</v>
      </c>
      <c r="C240" s="2">
        <v>5175</v>
      </c>
      <c r="D240" s="2">
        <v>0</v>
      </c>
      <c r="E240" s="2"/>
      <c r="F240" s="48">
        <v>2.3E-2</v>
      </c>
      <c r="G240" s="48"/>
      <c r="H240" s="2">
        <v>358</v>
      </c>
      <c r="I240" s="67">
        <f t="shared" si="24"/>
        <v>5294.0249999999996</v>
      </c>
      <c r="J240" s="78">
        <f t="shared" si="25"/>
        <v>5295</v>
      </c>
      <c r="K240" s="70">
        <f t="shared" si="26"/>
        <v>1852650</v>
      </c>
      <c r="L240" s="2">
        <f t="shared" si="27"/>
        <v>1895610</v>
      </c>
      <c r="M240" s="63">
        <f t="shared" si="28"/>
        <v>0</v>
      </c>
      <c r="N240" s="63">
        <f t="shared" si="29"/>
        <v>0</v>
      </c>
      <c r="O240" s="57" t="s">
        <v>395</v>
      </c>
    </row>
    <row r="241" spans="1:15">
      <c r="A241" s="13"/>
      <c r="B241" s="31" t="s">
        <v>257</v>
      </c>
      <c r="C241" s="2">
        <v>6510</v>
      </c>
      <c r="D241" s="2">
        <v>0</v>
      </c>
      <c r="E241" s="2"/>
      <c r="F241" s="48">
        <v>2.3E-2</v>
      </c>
      <c r="G241" s="48"/>
      <c r="H241" s="2">
        <v>76</v>
      </c>
      <c r="I241" s="67">
        <f t="shared" si="24"/>
        <v>6659.73</v>
      </c>
      <c r="J241" s="78">
        <f t="shared" si="25"/>
        <v>6660</v>
      </c>
      <c r="K241" s="70">
        <f t="shared" si="26"/>
        <v>494760</v>
      </c>
      <c r="L241" s="2">
        <f t="shared" si="27"/>
        <v>506160</v>
      </c>
      <c r="M241" s="63">
        <f t="shared" si="28"/>
        <v>0</v>
      </c>
      <c r="N241" s="63">
        <f t="shared" si="29"/>
        <v>0</v>
      </c>
      <c r="O241" s="57" t="s">
        <v>395</v>
      </c>
    </row>
    <row r="242" spans="1:15">
      <c r="A242" s="13"/>
      <c r="B242" s="31" t="s">
        <v>259</v>
      </c>
      <c r="C242" s="2">
        <v>7840</v>
      </c>
      <c r="D242" s="2">
        <v>0</v>
      </c>
      <c r="E242" s="2"/>
      <c r="F242" s="48">
        <v>2.3E-2</v>
      </c>
      <c r="G242" s="48"/>
      <c r="H242" s="2">
        <v>5</v>
      </c>
      <c r="I242" s="67">
        <f t="shared" si="24"/>
        <v>8020.32</v>
      </c>
      <c r="J242" s="78">
        <f t="shared" si="25"/>
        <v>8020</v>
      </c>
      <c r="K242" s="70">
        <f t="shared" si="26"/>
        <v>39200</v>
      </c>
      <c r="L242" s="2">
        <f t="shared" si="27"/>
        <v>40100</v>
      </c>
      <c r="M242" s="63">
        <f t="shared" si="28"/>
        <v>0</v>
      </c>
      <c r="N242" s="63">
        <f t="shared" si="29"/>
        <v>0</v>
      </c>
      <c r="O242" s="57" t="s">
        <v>395</v>
      </c>
    </row>
    <row r="243" spans="1:15">
      <c r="A243" s="13"/>
      <c r="B243" s="31" t="s">
        <v>261</v>
      </c>
      <c r="C243" s="2">
        <v>9630</v>
      </c>
      <c r="D243" s="2">
        <v>0</v>
      </c>
      <c r="E243" s="2"/>
      <c r="F243" s="48">
        <v>2.3E-2</v>
      </c>
      <c r="G243" s="48"/>
      <c r="H243" s="2">
        <v>2</v>
      </c>
      <c r="I243" s="67">
        <f t="shared" si="24"/>
        <v>9851.49</v>
      </c>
      <c r="J243" s="78">
        <f t="shared" si="25"/>
        <v>9850</v>
      </c>
      <c r="K243" s="70">
        <f t="shared" si="26"/>
        <v>19260</v>
      </c>
      <c r="L243" s="2">
        <f t="shared" si="27"/>
        <v>19700</v>
      </c>
      <c r="M243" s="63">
        <f t="shared" si="28"/>
        <v>0</v>
      </c>
      <c r="N243" s="63">
        <f t="shared" si="29"/>
        <v>0</v>
      </c>
      <c r="O243" s="57" t="s">
        <v>395</v>
      </c>
    </row>
    <row r="244" spans="1:15" ht="18">
      <c r="A244" s="159" t="s">
        <v>262</v>
      </c>
      <c r="B244" s="161"/>
      <c r="C244" s="161"/>
      <c r="D244" s="160"/>
      <c r="E244" s="134"/>
      <c r="F244" s="134"/>
      <c r="G244" s="134"/>
      <c r="H244" s="134"/>
      <c r="I244" s="135"/>
      <c r="J244" s="75"/>
      <c r="K244" s="134"/>
      <c r="L244" s="134"/>
      <c r="M244" s="63">
        <f t="shared" si="28"/>
        <v>0</v>
      </c>
      <c r="N244" s="63">
        <f t="shared" si="29"/>
        <v>0</v>
      </c>
      <c r="O244" s="58"/>
    </row>
    <row r="245" spans="1:15">
      <c r="A245" s="13"/>
      <c r="B245" s="31" t="s">
        <v>264</v>
      </c>
      <c r="C245" s="2">
        <v>845</v>
      </c>
      <c r="D245" s="2">
        <v>0</v>
      </c>
      <c r="E245" s="2"/>
      <c r="F245" s="48">
        <v>2.3E-2</v>
      </c>
      <c r="G245" s="48"/>
      <c r="H245" s="2"/>
      <c r="I245" s="67">
        <f t="shared" si="24"/>
        <v>864.43499999999995</v>
      </c>
      <c r="J245" s="78">
        <f t="shared" si="25"/>
        <v>865</v>
      </c>
      <c r="K245" s="70">
        <f t="shared" si="26"/>
        <v>0</v>
      </c>
      <c r="L245" s="2">
        <f t="shared" si="27"/>
        <v>0</v>
      </c>
      <c r="M245" s="63">
        <f t="shared" si="28"/>
        <v>0</v>
      </c>
      <c r="N245" s="63">
        <f t="shared" si="29"/>
        <v>0</v>
      </c>
      <c r="O245" s="57" t="s">
        <v>395</v>
      </c>
    </row>
    <row r="246" spans="1:15">
      <c r="A246" s="13"/>
      <c r="B246" s="31" t="s">
        <v>266</v>
      </c>
      <c r="C246" s="2">
        <v>1225</v>
      </c>
      <c r="D246" s="2">
        <v>0</v>
      </c>
      <c r="E246" s="2"/>
      <c r="F246" s="48">
        <v>2.3E-2</v>
      </c>
      <c r="G246" s="48"/>
      <c r="H246" s="2"/>
      <c r="I246" s="67">
        <f t="shared" si="24"/>
        <v>1253.175</v>
      </c>
      <c r="J246" s="78">
        <f t="shared" si="25"/>
        <v>1255</v>
      </c>
      <c r="K246" s="70">
        <f t="shared" si="26"/>
        <v>0</v>
      </c>
      <c r="L246" s="2">
        <f t="shared" si="27"/>
        <v>0</v>
      </c>
      <c r="M246" s="63">
        <f t="shared" si="28"/>
        <v>0</v>
      </c>
      <c r="N246" s="63">
        <f t="shared" si="29"/>
        <v>0</v>
      </c>
      <c r="O246" s="57" t="s">
        <v>395</v>
      </c>
    </row>
    <row r="247" spans="1:15">
      <c r="A247" s="13"/>
      <c r="B247" s="31" t="s">
        <v>268</v>
      </c>
      <c r="C247" s="2">
        <v>9975</v>
      </c>
      <c r="D247" s="2">
        <v>0</v>
      </c>
      <c r="E247" s="2"/>
      <c r="F247" s="48">
        <v>2.3E-2</v>
      </c>
      <c r="G247" s="48"/>
      <c r="H247" s="2"/>
      <c r="I247" s="67">
        <f t="shared" si="24"/>
        <v>10204.424999999999</v>
      </c>
      <c r="J247" s="78">
        <f t="shared" si="25"/>
        <v>10205</v>
      </c>
      <c r="K247" s="70">
        <f t="shared" si="26"/>
        <v>0</v>
      </c>
      <c r="L247" s="2">
        <f t="shared" si="27"/>
        <v>0</v>
      </c>
      <c r="M247" s="63">
        <f t="shared" si="28"/>
        <v>0</v>
      </c>
      <c r="N247" s="63">
        <f t="shared" si="29"/>
        <v>0</v>
      </c>
      <c r="O247" s="57" t="s">
        <v>395</v>
      </c>
    </row>
    <row r="248" spans="1:15">
      <c r="A248" s="13"/>
      <c r="B248" s="31" t="s">
        <v>270</v>
      </c>
      <c r="C248" s="2">
        <v>11110</v>
      </c>
      <c r="D248" s="2">
        <v>0</v>
      </c>
      <c r="E248" s="2"/>
      <c r="F248" s="48">
        <v>2.3E-2</v>
      </c>
      <c r="G248" s="48"/>
      <c r="H248" s="2"/>
      <c r="I248" s="67">
        <f t="shared" si="24"/>
        <v>11365.529999999999</v>
      </c>
      <c r="J248" s="78">
        <f t="shared" si="25"/>
        <v>11365</v>
      </c>
      <c r="K248" s="70">
        <f t="shared" si="26"/>
        <v>0</v>
      </c>
      <c r="L248" s="2">
        <f t="shared" si="27"/>
        <v>0</v>
      </c>
      <c r="M248" s="63">
        <f t="shared" si="28"/>
        <v>0</v>
      </c>
      <c r="N248" s="63">
        <f t="shared" si="29"/>
        <v>0</v>
      </c>
      <c r="O248" s="57" t="s">
        <v>395</v>
      </c>
    </row>
    <row r="249" spans="1:15">
      <c r="A249" s="13"/>
      <c r="B249" s="31" t="s">
        <v>272</v>
      </c>
      <c r="C249" s="2">
        <v>2305</v>
      </c>
      <c r="D249" s="2">
        <v>0</v>
      </c>
      <c r="E249" s="2"/>
      <c r="F249" s="48">
        <v>2.3E-2</v>
      </c>
      <c r="G249" s="48"/>
      <c r="H249" s="2"/>
      <c r="I249" s="67">
        <f t="shared" si="24"/>
        <v>2358.0149999999999</v>
      </c>
      <c r="J249" s="78">
        <f t="shared" si="25"/>
        <v>2360</v>
      </c>
      <c r="K249" s="70">
        <f t="shared" si="26"/>
        <v>0</v>
      </c>
      <c r="L249" s="2">
        <f t="shared" si="27"/>
        <v>0</v>
      </c>
      <c r="M249" s="63">
        <f t="shared" si="28"/>
        <v>0</v>
      </c>
      <c r="N249" s="63">
        <f t="shared" si="29"/>
        <v>0</v>
      </c>
      <c r="O249" s="57" t="s">
        <v>395</v>
      </c>
    </row>
    <row r="250" spans="1:15">
      <c r="A250" s="13"/>
      <c r="B250" s="31" t="s">
        <v>274</v>
      </c>
      <c r="C250" s="2">
        <v>1595</v>
      </c>
      <c r="D250" s="2">
        <v>0</v>
      </c>
      <c r="E250" s="2"/>
      <c r="F250" s="48">
        <v>2.3E-2</v>
      </c>
      <c r="G250" s="48"/>
      <c r="H250" s="2"/>
      <c r="I250" s="67">
        <f t="shared" si="24"/>
        <v>1631.6849999999999</v>
      </c>
      <c r="J250" s="78">
        <f t="shared" si="25"/>
        <v>1630</v>
      </c>
      <c r="K250" s="70">
        <f t="shared" si="26"/>
        <v>0</v>
      </c>
      <c r="L250" s="2">
        <f t="shared" si="27"/>
        <v>0</v>
      </c>
      <c r="M250" s="63">
        <f t="shared" si="28"/>
        <v>0</v>
      </c>
      <c r="N250" s="63">
        <f t="shared" si="29"/>
        <v>0</v>
      </c>
      <c r="O250" s="57" t="s">
        <v>395</v>
      </c>
    </row>
    <row r="251" spans="1:15">
      <c r="A251" s="13"/>
      <c r="B251" s="31" t="s">
        <v>278</v>
      </c>
      <c r="C251" s="2">
        <v>0</v>
      </c>
      <c r="D251" s="2">
        <v>0</v>
      </c>
      <c r="E251" s="2"/>
      <c r="F251" s="48">
        <v>2.3E-2</v>
      </c>
      <c r="G251" s="48"/>
      <c r="H251" s="2"/>
      <c r="I251" s="67">
        <f t="shared" si="24"/>
        <v>0</v>
      </c>
      <c r="J251" s="78">
        <f t="shared" si="25"/>
        <v>0</v>
      </c>
      <c r="K251" s="70">
        <f t="shared" si="26"/>
        <v>0</v>
      </c>
      <c r="L251" s="2">
        <f t="shared" si="27"/>
        <v>0</v>
      </c>
      <c r="M251" s="63">
        <f t="shared" si="28"/>
        <v>0</v>
      </c>
      <c r="N251" s="63">
        <f t="shared" si="29"/>
        <v>0</v>
      </c>
      <c r="O251" s="57" t="s">
        <v>395</v>
      </c>
    </row>
    <row r="252" spans="1:15">
      <c r="A252" s="13"/>
      <c r="B252" s="31" t="s">
        <v>280</v>
      </c>
      <c r="C252" s="2">
        <v>0</v>
      </c>
      <c r="D252" s="2">
        <v>0</v>
      </c>
      <c r="E252" s="2"/>
      <c r="F252" s="48">
        <v>2.3E-2</v>
      </c>
      <c r="G252" s="48"/>
      <c r="H252" s="2"/>
      <c r="I252" s="67">
        <f t="shared" si="24"/>
        <v>0</v>
      </c>
      <c r="J252" s="78">
        <f t="shared" si="25"/>
        <v>0</v>
      </c>
      <c r="K252" s="70">
        <f t="shared" si="26"/>
        <v>0</v>
      </c>
      <c r="L252" s="2">
        <f t="shared" si="27"/>
        <v>0</v>
      </c>
      <c r="M252" s="63">
        <f t="shared" si="28"/>
        <v>0</v>
      </c>
      <c r="N252" s="63">
        <f t="shared" si="29"/>
        <v>0</v>
      </c>
      <c r="O252" s="57" t="s">
        <v>395</v>
      </c>
    </row>
    <row r="253" spans="1:15">
      <c r="A253" s="13"/>
      <c r="B253" s="31" t="s">
        <v>282</v>
      </c>
      <c r="C253" s="2">
        <v>2365</v>
      </c>
      <c r="D253" s="2">
        <v>0</v>
      </c>
      <c r="E253" s="2"/>
      <c r="F253" s="48">
        <v>2.3E-2</v>
      </c>
      <c r="G253" s="48"/>
      <c r="H253" s="2"/>
      <c r="I253" s="67">
        <f t="shared" si="24"/>
        <v>2419.395</v>
      </c>
      <c r="J253" s="78">
        <f t="shared" si="25"/>
        <v>2420</v>
      </c>
      <c r="K253" s="70">
        <f t="shared" si="26"/>
        <v>0</v>
      </c>
      <c r="L253" s="2">
        <f t="shared" si="27"/>
        <v>0</v>
      </c>
      <c r="M253" s="63">
        <f t="shared" si="28"/>
        <v>0</v>
      </c>
      <c r="N253" s="63">
        <f t="shared" si="29"/>
        <v>0</v>
      </c>
      <c r="O253" s="57" t="s">
        <v>395</v>
      </c>
    </row>
    <row r="254" spans="1:15" ht="13" thickBot="1">
      <c r="A254" s="88"/>
      <c r="B254" s="89" t="s">
        <v>284</v>
      </c>
      <c r="C254" s="90">
        <v>1190</v>
      </c>
      <c r="D254" s="90">
        <v>0</v>
      </c>
      <c r="E254" s="90"/>
      <c r="F254" s="91">
        <v>2.3E-2</v>
      </c>
      <c r="G254" s="91"/>
      <c r="H254" s="90"/>
      <c r="I254" s="92">
        <f t="shared" si="24"/>
        <v>1217.3699999999999</v>
      </c>
      <c r="J254" s="93">
        <f t="shared" si="25"/>
        <v>1215</v>
      </c>
      <c r="K254" s="94">
        <f t="shared" si="26"/>
        <v>0</v>
      </c>
      <c r="L254" s="90">
        <f t="shared" si="27"/>
        <v>0</v>
      </c>
      <c r="M254" s="63">
        <f t="shared" si="28"/>
        <v>0</v>
      </c>
      <c r="N254" s="63">
        <f t="shared" si="29"/>
        <v>0</v>
      </c>
      <c r="O254" s="95" t="s">
        <v>395</v>
      </c>
    </row>
    <row r="255" spans="1:15" ht="13" thickBot="1">
      <c r="A255" s="102"/>
      <c r="B255" s="103" t="s">
        <v>313</v>
      </c>
      <c r="C255" s="104"/>
      <c r="D255" s="104"/>
      <c r="E255" s="104"/>
      <c r="F255" s="105"/>
      <c r="G255" s="105"/>
      <c r="H255" s="104"/>
      <c r="I255" s="106"/>
      <c r="J255" s="107">
        <v>810</v>
      </c>
      <c r="K255" s="108"/>
      <c r="L255" s="104"/>
      <c r="M255" s="109"/>
      <c r="N255" s="109"/>
      <c r="O255" s="110" t="s">
        <v>396</v>
      </c>
    </row>
    <row r="256" spans="1:15">
      <c r="A256" s="96"/>
      <c r="B256" s="97" t="s">
        <v>286</v>
      </c>
      <c r="C256" s="98">
        <v>2365</v>
      </c>
      <c r="D256" s="98">
        <v>0</v>
      </c>
      <c r="E256" s="98"/>
      <c r="F256" s="99">
        <v>2.3E-2</v>
      </c>
      <c r="G256" s="99"/>
      <c r="H256" s="98"/>
      <c r="I256" s="29">
        <f t="shared" si="24"/>
        <v>2419.395</v>
      </c>
      <c r="J256" s="79">
        <f t="shared" si="25"/>
        <v>2420</v>
      </c>
      <c r="K256" s="100">
        <f t="shared" si="26"/>
        <v>0</v>
      </c>
      <c r="L256" s="98">
        <f t="shared" si="27"/>
        <v>0</v>
      </c>
      <c r="M256" s="63">
        <f t="shared" si="28"/>
        <v>0</v>
      </c>
      <c r="N256" s="63">
        <f t="shared" si="29"/>
        <v>0</v>
      </c>
      <c r="O256" s="101" t="s">
        <v>395</v>
      </c>
    </row>
    <row r="257" spans="1:15">
      <c r="A257" s="13"/>
      <c r="B257" s="31" t="s">
        <v>288</v>
      </c>
      <c r="C257" s="2">
        <v>2760</v>
      </c>
      <c r="D257" s="2">
        <v>0</v>
      </c>
      <c r="E257" s="2"/>
      <c r="F257" s="48">
        <v>2.3E-2</v>
      </c>
      <c r="G257" s="48"/>
      <c r="H257" s="2"/>
      <c r="I257" s="67">
        <f t="shared" si="24"/>
        <v>2823.4799999999996</v>
      </c>
      <c r="J257" s="78">
        <f t="shared" si="25"/>
        <v>2825</v>
      </c>
      <c r="K257" s="70">
        <f t="shared" si="26"/>
        <v>0</v>
      </c>
      <c r="L257" s="2">
        <f t="shared" si="27"/>
        <v>0</v>
      </c>
      <c r="M257" s="63">
        <f t="shared" si="28"/>
        <v>0</v>
      </c>
      <c r="N257" s="63">
        <f t="shared" si="29"/>
        <v>0</v>
      </c>
      <c r="O257" s="57" t="s">
        <v>395</v>
      </c>
    </row>
    <row r="258" spans="1:15">
      <c r="A258" s="13"/>
      <c r="B258" s="31" t="s">
        <v>290</v>
      </c>
      <c r="C258" s="2">
        <v>4320</v>
      </c>
      <c r="D258" s="2">
        <v>0</v>
      </c>
      <c r="E258" s="2"/>
      <c r="F258" s="48">
        <v>2.3E-2</v>
      </c>
      <c r="G258" s="48"/>
      <c r="H258" s="2"/>
      <c r="I258" s="67">
        <f t="shared" si="24"/>
        <v>4419.3599999999997</v>
      </c>
      <c r="J258" s="78">
        <f t="shared" si="25"/>
        <v>4420</v>
      </c>
      <c r="K258" s="70">
        <f t="shared" si="26"/>
        <v>0</v>
      </c>
      <c r="L258" s="2">
        <f t="shared" si="27"/>
        <v>0</v>
      </c>
      <c r="M258" s="63">
        <f t="shared" si="28"/>
        <v>0</v>
      </c>
      <c r="N258" s="63">
        <f t="shared" si="29"/>
        <v>0</v>
      </c>
      <c r="O258" s="57" t="s">
        <v>395</v>
      </c>
    </row>
    <row r="259" spans="1:15">
      <c r="A259" s="13"/>
      <c r="B259" s="31" t="s">
        <v>292</v>
      </c>
      <c r="C259" s="2">
        <v>5360</v>
      </c>
      <c r="D259" s="2">
        <v>0</v>
      </c>
      <c r="E259" s="2"/>
      <c r="F259" s="48">
        <v>2.3E-2</v>
      </c>
      <c r="G259" s="48"/>
      <c r="H259" s="2"/>
      <c r="I259" s="67">
        <f t="shared" si="24"/>
        <v>5483.28</v>
      </c>
      <c r="J259" s="78">
        <f t="shared" si="25"/>
        <v>5485</v>
      </c>
      <c r="K259" s="70">
        <f t="shared" si="26"/>
        <v>0</v>
      </c>
      <c r="L259" s="2">
        <f t="shared" si="27"/>
        <v>0</v>
      </c>
      <c r="M259" s="63">
        <f t="shared" si="28"/>
        <v>0</v>
      </c>
      <c r="N259" s="63">
        <f t="shared" si="29"/>
        <v>0</v>
      </c>
      <c r="O259" s="57" t="s">
        <v>395</v>
      </c>
    </row>
    <row r="260" spans="1:15">
      <c r="A260" s="13"/>
      <c r="B260" s="31" t="s">
        <v>294</v>
      </c>
      <c r="C260" s="2">
        <v>630</v>
      </c>
      <c r="D260" s="2">
        <v>0</v>
      </c>
      <c r="E260" s="2"/>
      <c r="F260" s="48">
        <v>2.3E-2</v>
      </c>
      <c r="G260" s="48"/>
      <c r="H260" s="2"/>
      <c r="I260" s="67">
        <f t="shared" si="24"/>
        <v>644.4899999999999</v>
      </c>
      <c r="J260" s="78">
        <f t="shared" si="25"/>
        <v>645</v>
      </c>
      <c r="K260" s="70">
        <f t="shared" si="26"/>
        <v>0</v>
      </c>
      <c r="L260" s="2">
        <f t="shared" si="27"/>
        <v>0</v>
      </c>
      <c r="M260" s="63">
        <f t="shared" si="28"/>
        <v>0</v>
      </c>
      <c r="N260" s="63">
        <f t="shared" si="29"/>
        <v>0</v>
      </c>
      <c r="O260" s="57" t="s">
        <v>395</v>
      </c>
    </row>
    <row r="261" spans="1:15">
      <c r="A261" s="13"/>
      <c r="B261" s="31" t="s">
        <v>296</v>
      </c>
      <c r="C261" s="2">
        <v>305</v>
      </c>
      <c r="D261" s="2">
        <v>0</v>
      </c>
      <c r="E261" s="2"/>
      <c r="F261" s="48">
        <v>2.3E-2</v>
      </c>
      <c r="G261" s="48"/>
      <c r="H261" s="2"/>
      <c r="I261" s="67">
        <f t="shared" si="24"/>
        <v>312.01499999999999</v>
      </c>
      <c r="J261" s="78">
        <f t="shared" si="25"/>
        <v>310</v>
      </c>
      <c r="K261" s="70">
        <f t="shared" si="26"/>
        <v>0</v>
      </c>
      <c r="L261" s="2">
        <f t="shared" si="27"/>
        <v>0</v>
      </c>
      <c r="M261" s="63">
        <f t="shared" si="28"/>
        <v>0</v>
      </c>
      <c r="N261" s="63">
        <f t="shared" si="29"/>
        <v>0</v>
      </c>
      <c r="O261" s="57" t="s">
        <v>395</v>
      </c>
    </row>
    <row r="262" spans="1:15">
      <c r="A262" s="13"/>
      <c r="B262" s="31" t="s">
        <v>298</v>
      </c>
      <c r="C262" s="2">
        <v>450</v>
      </c>
      <c r="D262" s="2">
        <v>0</v>
      </c>
      <c r="E262" s="2"/>
      <c r="F262" s="48">
        <v>2.3E-2</v>
      </c>
      <c r="G262" s="48"/>
      <c r="H262" s="2"/>
      <c r="I262" s="67">
        <f t="shared" si="24"/>
        <v>460.34999999999997</v>
      </c>
      <c r="J262" s="78">
        <f t="shared" si="25"/>
        <v>460</v>
      </c>
      <c r="K262" s="70">
        <f t="shared" si="26"/>
        <v>0</v>
      </c>
      <c r="L262" s="2">
        <f t="shared" si="27"/>
        <v>0</v>
      </c>
      <c r="M262" s="63">
        <f t="shared" si="28"/>
        <v>0</v>
      </c>
      <c r="N262" s="63">
        <f t="shared" si="29"/>
        <v>0</v>
      </c>
      <c r="O262" s="57" t="s">
        <v>395</v>
      </c>
    </row>
    <row r="263" spans="1:15">
      <c r="A263" s="13"/>
      <c r="B263" s="31" t="s">
        <v>300</v>
      </c>
      <c r="C263" s="2">
        <v>50</v>
      </c>
      <c r="D263" s="2">
        <v>0</v>
      </c>
      <c r="E263" s="2"/>
      <c r="F263" s="48"/>
      <c r="G263" s="48"/>
      <c r="H263" s="2"/>
      <c r="I263" s="67">
        <f t="shared" si="24"/>
        <v>50</v>
      </c>
      <c r="J263" s="78">
        <f t="shared" si="25"/>
        <v>50</v>
      </c>
      <c r="K263" s="70">
        <f t="shared" si="26"/>
        <v>0</v>
      </c>
      <c r="L263" s="2">
        <f t="shared" si="27"/>
        <v>0</v>
      </c>
      <c r="M263" s="63">
        <f t="shared" si="28"/>
        <v>0</v>
      </c>
      <c r="N263" s="63">
        <f t="shared" si="29"/>
        <v>0</v>
      </c>
      <c r="O263" s="57"/>
    </row>
    <row r="264" spans="1:15">
      <c r="A264" s="13"/>
      <c r="B264" s="31" t="s">
        <v>302</v>
      </c>
      <c r="C264" s="2">
        <v>2765</v>
      </c>
      <c r="D264" s="2">
        <v>0</v>
      </c>
      <c r="E264" s="2"/>
      <c r="F264" s="48">
        <v>2.3E-2</v>
      </c>
      <c r="G264" s="48"/>
      <c r="H264" s="2"/>
      <c r="I264" s="67">
        <f t="shared" si="24"/>
        <v>2828.5949999999998</v>
      </c>
      <c r="J264" s="78">
        <f t="shared" si="25"/>
        <v>2830</v>
      </c>
      <c r="K264" s="70">
        <f t="shared" si="26"/>
        <v>0</v>
      </c>
      <c r="L264" s="2">
        <f t="shared" si="27"/>
        <v>0</v>
      </c>
      <c r="M264" s="63">
        <f t="shared" si="28"/>
        <v>0</v>
      </c>
      <c r="N264" s="63">
        <f t="shared" si="29"/>
        <v>0</v>
      </c>
      <c r="O264" s="57" t="s">
        <v>395</v>
      </c>
    </row>
    <row r="265" spans="1:15">
      <c r="A265" s="13"/>
      <c r="B265" s="31" t="s">
        <v>304</v>
      </c>
      <c r="C265" s="2">
        <v>2690</v>
      </c>
      <c r="D265" s="2">
        <v>0</v>
      </c>
      <c r="E265" s="2"/>
      <c r="F265" s="48">
        <v>2.3E-2</v>
      </c>
      <c r="G265" s="48"/>
      <c r="H265" s="2"/>
      <c r="I265" s="67">
        <f t="shared" si="24"/>
        <v>2751.87</v>
      </c>
      <c r="J265" s="78">
        <f t="shared" si="25"/>
        <v>2750</v>
      </c>
      <c r="K265" s="70">
        <f t="shared" si="26"/>
        <v>0</v>
      </c>
      <c r="L265" s="2">
        <f t="shared" si="27"/>
        <v>0</v>
      </c>
      <c r="M265" s="63">
        <f t="shared" si="28"/>
        <v>0</v>
      </c>
      <c r="N265" s="63">
        <f t="shared" si="29"/>
        <v>0</v>
      </c>
      <c r="O265" s="57" t="s">
        <v>395</v>
      </c>
    </row>
    <row r="266" spans="1:15">
      <c r="A266" s="13"/>
      <c r="B266" s="31" t="s">
        <v>306</v>
      </c>
      <c r="C266" s="2">
        <v>2125</v>
      </c>
      <c r="D266" s="2">
        <v>0</v>
      </c>
      <c r="E266" s="2"/>
      <c r="F266" s="48">
        <v>2.3E-2</v>
      </c>
      <c r="G266" s="48"/>
      <c r="H266" s="2"/>
      <c r="I266" s="67">
        <f t="shared" si="24"/>
        <v>2173.875</v>
      </c>
      <c r="J266" s="78">
        <f t="shared" si="25"/>
        <v>2175</v>
      </c>
      <c r="K266" s="70">
        <f t="shared" si="26"/>
        <v>0</v>
      </c>
      <c r="L266" s="2">
        <f t="shared" si="27"/>
        <v>0</v>
      </c>
      <c r="M266" s="63">
        <f t="shared" si="28"/>
        <v>0</v>
      </c>
      <c r="N266" s="63">
        <f t="shared" si="29"/>
        <v>0</v>
      </c>
      <c r="O266" s="57" t="s">
        <v>395</v>
      </c>
    </row>
    <row r="267" spans="1:15">
      <c r="A267" s="13"/>
      <c r="B267" s="31" t="s">
        <v>308</v>
      </c>
      <c r="C267" s="2">
        <v>7930</v>
      </c>
      <c r="D267" s="2">
        <v>0</v>
      </c>
      <c r="E267" s="2"/>
      <c r="F267" s="48">
        <v>2.3E-2</v>
      </c>
      <c r="G267" s="48"/>
      <c r="H267" s="2"/>
      <c r="I267" s="67">
        <f t="shared" ref="I267:I276" si="30">C267*(1+F267+G267)</f>
        <v>8112.3899999999994</v>
      </c>
      <c r="J267" s="78">
        <f t="shared" ref="J267:J276" si="31">MROUND(I267,5)</f>
        <v>8110</v>
      </c>
      <c r="K267" s="70">
        <f t="shared" ref="K267:K272" si="32">H267*C267</f>
        <v>0</v>
      </c>
      <c r="L267" s="2">
        <f t="shared" ref="L267:L272" si="33">H267*J267</f>
        <v>0</v>
      </c>
      <c r="M267" s="63">
        <f t="shared" ref="M267:M272" si="34">H267*D267</f>
        <v>0</v>
      </c>
      <c r="N267" s="63">
        <f t="shared" ref="N267:N272" si="35">H267*E267</f>
        <v>0</v>
      </c>
      <c r="O267" s="57" t="s">
        <v>395</v>
      </c>
    </row>
    <row r="268" spans="1:15">
      <c r="A268" s="13"/>
      <c r="B268" s="31" t="s">
        <v>310</v>
      </c>
      <c r="C268" s="2">
        <v>7535</v>
      </c>
      <c r="D268" s="2">
        <v>0</v>
      </c>
      <c r="E268" s="2"/>
      <c r="F268" s="48">
        <v>2.3E-2</v>
      </c>
      <c r="G268" s="48"/>
      <c r="H268" s="2"/>
      <c r="I268" s="67">
        <f t="shared" si="30"/>
        <v>7708.3049999999994</v>
      </c>
      <c r="J268" s="78">
        <f t="shared" si="31"/>
        <v>7710</v>
      </c>
      <c r="K268" s="70">
        <f t="shared" si="32"/>
        <v>0</v>
      </c>
      <c r="L268" s="2">
        <f t="shared" si="33"/>
        <v>0</v>
      </c>
      <c r="M268" s="63">
        <f t="shared" si="34"/>
        <v>0</v>
      </c>
      <c r="N268" s="63">
        <f t="shared" si="35"/>
        <v>0</v>
      </c>
      <c r="O268" s="57" t="s">
        <v>395</v>
      </c>
    </row>
    <row r="269" spans="1:15">
      <c r="A269" s="13"/>
      <c r="B269" s="31" t="s">
        <v>397</v>
      </c>
      <c r="C269" s="2">
        <v>800</v>
      </c>
      <c r="D269" s="2">
        <v>0</v>
      </c>
      <c r="E269" s="2"/>
      <c r="F269" s="48">
        <v>2.3E-2</v>
      </c>
      <c r="G269" s="48"/>
      <c r="H269" s="2"/>
      <c r="I269" s="67">
        <f t="shared" si="30"/>
        <v>818.4</v>
      </c>
      <c r="J269" s="78">
        <f t="shared" si="31"/>
        <v>820</v>
      </c>
      <c r="K269" s="70">
        <f t="shared" si="32"/>
        <v>0</v>
      </c>
      <c r="L269" s="2">
        <f t="shared" si="33"/>
        <v>0</v>
      </c>
      <c r="M269" s="63">
        <f t="shared" si="34"/>
        <v>0</v>
      </c>
      <c r="N269" s="63">
        <f t="shared" si="35"/>
        <v>0</v>
      </c>
      <c r="O269" s="57" t="s">
        <v>395</v>
      </c>
    </row>
    <row r="270" spans="1:15" ht="18">
      <c r="A270" s="159" t="s">
        <v>314</v>
      </c>
      <c r="B270" s="161"/>
      <c r="C270" s="161"/>
      <c r="D270" s="161"/>
      <c r="E270" s="160"/>
      <c r="F270" s="134"/>
      <c r="G270" s="134"/>
      <c r="H270" s="134"/>
      <c r="I270" s="135"/>
      <c r="J270" s="75"/>
      <c r="K270" s="134"/>
      <c r="L270" s="134"/>
      <c r="M270" s="63">
        <f t="shared" si="34"/>
        <v>0</v>
      </c>
      <c r="N270" s="63">
        <f t="shared" si="35"/>
        <v>0</v>
      </c>
      <c r="O270" s="58"/>
    </row>
    <row r="271" spans="1:15">
      <c r="A271" s="13"/>
      <c r="B271" s="31" t="s">
        <v>316</v>
      </c>
      <c r="C271" s="2">
        <v>300</v>
      </c>
      <c r="D271" s="2">
        <v>0</v>
      </c>
      <c r="E271" s="2"/>
      <c r="F271" s="48"/>
      <c r="H271" s="2"/>
      <c r="I271" s="67">
        <f t="shared" si="30"/>
        <v>300</v>
      </c>
      <c r="J271" s="78">
        <f t="shared" si="31"/>
        <v>300</v>
      </c>
      <c r="K271" s="70">
        <f t="shared" si="32"/>
        <v>0</v>
      </c>
      <c r="L271" s="2">
        <f t="shared" si="33"/>
        <v>0</v>
      </c>
      <c r="M271" s="63">
        <f t="shared" si="34"/>
        <v>0</v>
      </c>
      <c r="N271" s="63">
        <f t="shared" si="35"/>
        <v>0</v>
      </c>
      <c r="O271" s="57" t="s">
        <v>398</v>
      </c>
    </row>
    <row r="272" spans="1:15">
      <c r="A272" s="13"/>
      <c r="B272" s="31" t="s">
        <v>318</v>
      </c>
      <c r="C272" s="2">
        <v>300</v>
      </c>
      <c r="D272" s="2">
        <v>0</v>
      </c>
      <c r="E272" s="2"/>
      <c r="F272" s="48"/>
      <c r="H272" s="2"/>
      <c r="I272" s="67">
        <f t="shared" si="30"/>
        <v>300</v>
      </c>
      <c r="J272" s="78">
        <f t="shared" si="31"/>
        <v>300</v>
      </c>
      <c r="K272" s="70">
        <f t="shared" si="32"/>
        <v>0</v>
      </c>
      <c r="L272" s="2">
        <f t="shared" si="33"/>
        <v>0</v>
      </c>
      <c r="M272" s="63">
        <f t="shared" si="34"/>
        <v>0</v>
      </c>
      <c r="N272" s="63">
        <f t="shared" si="35"/>
        <v>0</v>
      </c>
      <c r="O272" s="57" t="s">
        <v>398</v>
      </c>
    </row>
    <row r="273" spans="1:15">
      <c r="A273" s="13"/>
      <c r="B273" s="31"/>
      <c r="C273" s="2"/>
      <c r="D273" s="2"/>
      <c r="E273" s="2"/>
      <c r="F273" s="48"/>
      <c r="H273" s="2"/>
      <c r="I273" s="67">
        <f t="shared" si="30"/>
        <v>0</v>
      </c>
      <c r="J273" s="78">
        <f t="shared" si="31"/>
        <v>0</v>
      </c>
      <c r="O273" s="57" t="s">
        <v>398</v>
      </c>
    </row>
    <row r="274" spans="1:15">
      <c r="A274" s="13"/>
      <c r="B274" s="31" t="s">
        <v>320</v>
      </c>
      <c r="C274" s="2">
        <v>500</v>
      </c>
      <c r="D274" s="2">
        <v>0</v>
      </c>
      <c r="E274" s="2"/>
      <c r="F274" s="48"/>
      <c r="H274" s="2"/>
      <c r="I274" s="67">
        <f t="shared" si="30"/>
        <v>500</v>
      </c>
      <c r="J274" s="78">
        <f t="shared" si="31"/>
        <v>500</v>
      </c>
      <c r="O274" s="57" t="s">
        <v>398</v>
      </c>
    </row>
    <row r="275" spans="1:15">
      <c r="A275" s="13"/>
      <c r="B275" s="31" t="s">
        <v>322</v>
      </c>
      <c r="C275" s="2">
        <v>1000</v>
      </c>
      <c r="D275" s="2">
        <v>0</v>
      </c>
      <c r="E275" s="2"/>
      <c r="F275" s="48"/>
      <c r="H275" s="2"/>
      <c r="I275" s="67">
        <f t="shared" si="30"/>
        <v>1000</v>
      </c>
      <c r="J275" s="78">
        <f t="shared" si="31"/>
        <v>1000</v>
      </c>
      <c r="O275" s="57" t="s">
        <v>398</v>
      </c>
    </row>
    <row r="276" spans="1:15">
      <c r="A276" s="13"/>
      <c r="B276" s="31" t="s">
        <v>324</v>
      </c>
      <c r="C276" s="2">
        <v>2400</v>
      </c>
      <c r="D276" s="2">
        <v>0</v>
      </c>
      <c r="E276" s="2"/>
      <c r="F276" s="48"/>
      <c r="H276" s="2"/>
      <c r="I276" s="67">
        <f t="shared" si="30"/>
        <v>2400</v>
      </c>
      <c r="J276" s="78">
        <f t="shared" si="31"/>
        <v>2400</v>
      </c>
      <c r="O276" s="57" t="s">
        <v>398</v>
      </c>
    </row>
    <row r="277" spans="1:15" ht="18">
      <c r="A277" s="159" t="s">
        <v>325</v>
      </c>
      <c r="B277" s="161"/>
      <c r="C277" s="161"/>
      <c r="D277" s="161"/>
      <c r="E277" s="160"/>
      <c r="F277" s="134"/>
      <c r="G277" s="134"/>
      <c r="H277" s="134"/>
      <c r="I277" s="135"/>
      <c r="J277" s="75"/>
      <c r="K277" s="134"/>
      <c r="L277" s="134"/>
      <c r="M277" s="64"/>
      <c r="N277" s="64"/>
      <c r="O277" s="58"/>
    </row>
    <row r="278" spans="1:15">
      <c r="A278" s="13"/>
      <c r="B278" s="31" t="s">
        <v>327</v>
      </c>
      <c r="C278" s="26">
        <v>200</v>
      </c>
      <c r="D278" s="2">
        <v>0</v>
      </c>
      <c r="E278" s="2"/>
      <c r="F278" s="48"/>
      <c r="H278" s="2"/>
      <c r="I278" s="67"/>
      <c r="J278" s="78"/>
      <c r="O278" s="58"/>
    </row>
    <row r="279" spans="1:15">
      <c r="A279" s="13"/>
      <c r="B279" s="31" t="s">
        <v>329</v>
      </c>
      <c r="C279" s="2">
        <v>100</v>
      </c>
      <c r="D279" s="2">
        <v>0</v>
      </c>
      <c r="E279" s="2"/>
      <c r="F279" s="48"/>
      <c r="H279" s="2"/>
      <c r="I279" s="67"/>
      <c r="J279" s="78"/>
      <c r="O279" s="58"/>
    </row>
    <row r="280" spans="1:15" ht="13" thickBot="1">
      <c r="B280" s="8"/>
      <c r="J280" s="81"/>
      <c r="O280" s="58"/>
    </row>
    <row r="281" spans="1:15" ht="36.5" thickBot="1">
      <c r="A281" s="131"/>
      <c r="B281" s="120"/>
      <c r="C281" s="120"/>
      <c r="D281" s="120"/>
      <c r="E281" s="120"/>
      <c r="F281" s="121"/>
      <c r="H281" s="120"/>
      <c r="I281" s="120"/>
      <c r="J281" s="61" t="s">
        <v>399</v>
      </c>
      <c r="K281" s="41" t="e">
        <f>SUM(K9:K279)</f>
        <v>#REF!</v>
      </c>
      <c r="L281" s="41" t="e">
        <f>SUM(L9:L279)</f>
        <v>#REF!</v>
      </c>
      <c r="M281" s="41" t="e">
        <f t="shared" ref="M281:N281" si="36">SUM(M9:M279)</f>
        <v>#REF!</v>
      </c>
      <c r="N281" s="41" t="e">
        <f t="shared" si="36"/>
        <v>#REF!</v>
      </c>
      <c r="O281" s="60" t="e">
        <f>L281-K281</f>
        <v>#REF!</v>
      </c>
    </row>
    <row r="282" spans="1:15" ht="13">
      <c r="A282" s="158" t="s">
        <v>332</v>
      </c>
      <c r="B282" s="158"/>
      <c r="C282" s="131"/>
      <c r="D282" s="131"/>
      <c r="E282" s="131"/>
      <c r="F282" s="51"/>
      <c r="H282" s="131"/>
      <c r="I282" s="131"/>
      <c r="J282" s="82"/>
    </row>
    <row r="283" spans="1:15">
      <c r="A283" s="157" t="s">
        <v>333</v>
      </c>
      <c r="B283" s="157"/>
      <c r="C283" s="132"/>
      <c r="D283" s="132"/>
      <c r="E283" s="132"/>
      <c r="F283" s="122"/>
      <c r="H283" s="132"/>
      <c r="I283" s="132"/>
      <c r="J283" s="123"/>
      <c r="L283" s="40" t="e">
        <f>O281/K281</f>
        <v>#REF!</v>
      </c>
      <c r="M283" s="40"/>
      <c r="N283" s="40"/>
    </row>
    <row r="284" spans="1:15">
      <c r="A284" s="132"/>
      <c r="B284" s="132"/>
      <c r="C284" s="132"/>
      <c r="D284" s="132"/>
      <c r="E284" s="132"/>
      <c r="F284" s="122"/>
      <c r="H284" s="132"/>
      <c r="I284" s="132"/>
      <c r="J284" s="123"/>
    </row>
    <row r="285" spans="1:15" ht="13.5" thickBot="1">
      <c r="A285" s="158" t="s">
        <v>334</v>
      </c>
      <c r="B285" s="158"/>
      <c r="C285" s="131"/>
      <c r="D285" s="131"/>
      <c r="E285" s="131"/>
      <c r="F285" s="51"/>
      <c r="H285" s="131"/>
      <c r="I285" s="131"/>
      <c r="J285" s="82"/>
    </row>
    <row r="286" spans="1:15" ht="54.5" thickBot="1">
      <c r="A286" s="155" t="s">
        <v>335</v>
      </c>
      <c r="B286" s="155"/>
      <c r="C286" s="130"/>
      <c r="D286" s="130"/>
      <c r="E286" s="130"/>
      <c r="F286" s="124"/>
      <c r="H286" s="130"/>
      <c r="I286" s="130"/>
      <c r="J286" s="61" t="s">
        <v>400</v>
      </c>
      <c r="K286" s="41" t="e">
        <f>SUM(K9:K232)</f>
        <v>#REF!</v>
      </c>
      <c r="L286" s="41" t="e">
        <f>SUM(L9:L232)</f>
        <v>#REF!</v>
      </c>
      <c r="O286" s="41" t="e">
        <f>L286-K286</f>
        <v>#REF!</v>
      </c>
    </row>
    <row r="287" spans="1:15">
      <c r="A287" s="130"/>
      <c r="B287" s="130"/>
      <c r="C287" s="130"/>
      <c r="D287" s="130"/>
      <c r="E287" s="130"/>
      <c r="F287" s="124"/>
      <c r="H287" s="130"/>
      <c r="I287" s="130"/>
      <c r="J287" s="125"/>
    </row>
    <row r="288" spans="1:15" ht="13">
      <c r="A288" s="158"/>
      <c r="B288" s="158"/>
      <c r="C288" s="131"/>
      <c r="D288" s="131"/>
      <c r="E288" s="131"/>
      <c r="F288" s="51"/>
      <c r="H288" s="131"/>
      <c r="I288" s="131"/>
      <c r="J288" s="82"/>
      <c r="L288" s="40" t="e">
        <f>O286/K286</f>
        <v>#REF!</v>
      </c>
    </row>
    <row r="289" spans="1:10" ht="13">
      <c r="A289" s="18"/>
      <c r="B289" s="19"/>
      <c r="C289" s="19"/>
      <c r="D289" s="19"/>
      <c r="E289" s="19"/>
      <c r="F289" s="52"/>
      <c r="H289" s="19"/>
      <c r="I289" s="19"/>
      <c r="J289" s="83"/>
    </row>
    <row r="290" spans="1:10">
      <c r="A290" s="157"/>
      <c r="B290" s="157"/>
      <c r="C290" s="132"/>
      <c r="D290" s="132"/>
      <c r="E290" s="132"/>
      <c r="F290" s="122"/>
      <c r="H290" s="132"/>
      <c r="I290" s="132"/>
      <c r="J290" s="123"/>
    </row>
    <row r="291" spans="1:10" ht="13">
      <c r="A291" s="158" t="s">
        <v>336</v>
      </c>
      <c r="B291" s="158"/>
      <c r="C291" s="131"/>
      <c r="D291" s="131"/>
      <c r="E291" s="131"/>
      <c r="F291" s="51"/>
      <c r="H291" s="131"/>
      <c r="I291" s="131"/>
      <c r="J291" s="82"/>
    </row>
    <row r="292" spans="1:10">
      <c r="A292" s="157" t="s">
        <v>337</v>
      </c>
      <c r="B292" s="157"/>
      <c r="C292" s="132"/>
      <c r="D292" s="132"/>
      <c r="E292" s="132"/>
      <c r="F292" s="122"/>
      <c r="H292" s="132"/>
      <c r="I292" s="132"/>
      <c r="J292" s="123"/>
    </row>
    <row r="293" spans="1:10">
      <c r="A293" s="132"/>
      <c r="B293" s="132"/>
      <c r="C293" s="132"/>
      <c r="D293" s="132"/>
      <c r="E293" s="132"/>
      <c r="F293" s="122"/>
      <c r="H293" s="132"/>
      <c r="I293" s="132"/>
      <c r="J293" s="123"/>
    </row>
    <row r="294" spans="1:10" ht="13">
      <c r="A294" s="131" t="s">
        <v>338</v>
      </c>
      <c r="B294" s="132"/>
      <c r="C294" s="132"/>
      <c r="D294" s="132"/>
      <c r="E294" s="132"/>
      <c r="F294" s="122"/>
      <c r="H294" s="132"/>
      <c r="I294" s="132"/>
      <c r="J294" s="123"/>
    </row>
    <row r="295" spans="1:10">
      <c r="A295" s="155" t="s">
        <v>339</v>
      </c>
      <c r="B295" s="155"/>
      <c r="C295" s="130"/>
      <c r="D295" s="130"/>
      <c r="E295" s="130"/>
      <c r="F295" s="124"/>
      <c r="H295" s="130"/>
      <c r="I295" s="130"/>
      <c r="J295" s="125"/>
    </row>
    <row r="296" spans="1:10">
      <c r="A296" s="155" t="s">
        <v>340</v>
      </c>
      <c r="B296" s="155"/>
      <c r="C296" s="130"/>
      <c r="D296" s="130"/>
      <c r="E296" s="130"/>
      <c r="F296" s="124"/>
      <c r="H296" s="130"/>
      <c r="I296" s="130"/>
      <c r="J296" s="125"/>
    </row>
    <row r="297" spans="1:10">
      <c r="A297" s="130"/>
      <c r="B297" s="130"/>
      <c r="C297" s="130"/>
      <c r="D297" s="130"/>
      <c r="E297" s="130"/>
      <c r="F297" s="124"/>
      <c r="H297" s="130"/>
      <c r="I297" s="130"/>
      <c r="J297" s="125"/>
    </row>
    <row r="298" spans="1:10" ht="13">
      <c r="A298" s="162" t="s">
        <v>341</v>
      </c>
      <c r="B298" s="162"/>
      <c r="C298" s="133"/>
      <c r="D298" s="133"/>
      <c r="E298" s="133"/>
      <c r="F298" s="53"/>
      <c r="H298" s="133"/>
      <c r="I298" s="133"/>
      <c r="J298" s="84"/>
    </row>
    <row r="299" spans="1:10">
      <c r="A299" s="155" t="s">
        <v>342</v>
      </c>
      <c r="B299" s="155"/>
      <c r="C299" s="130"/>
      <c r="D299" s="130"/>
      <c r="E299" s="130"/>
      <c r="F299" s="124"/>
      <c r="H299" s="130"/>
      <c r="I299" s="130"/>
      <c r="J299" s="125"/>
    </row>
    <row r="300" spans="1:10">
      <c r="A300" s="155" t="s">
        <v>343</v>
      </c>
      <c r="B300" s="155"/>
      <c r="C300" s="130"/>
      <c r="D300" s="130"/>
      <c r="E300" s="130"/>
      <c r="F300" s="124"/>
      <c r="H300" s="130"/>
      <c r="I300" s="130"/>
      <c r="J300" s="125"/>
    </row>
    <row r="301" spans="1:10">
      <c r="A301" s="20"/>
      <c r="B301" s="130"/>
      <c r="C301" s="130"/>
      <c r="D301" s="130"/>
      <c r="E301" s="130"/>
      <c r="F301" s="124"/>
      <c r="H301" s="130"/>
      <c r="I301" s="130"/>
      <c r="J301" s="125"/>
    </row>
    <row r="302" spans="1:10">
      <c r="A302" s="21"/>
      <c r="B302" s="22"/>
      <c r="C302" s="22"/>
      <c r="D302" s="22"/>
      <c r="E302" s="22"/>
      <c r="F302" s="54"/>
      <c r="H302" s="22"/>
      <c r="I302" s="22"/>
      <c r="J302" s="85"/>
    </row>
    <row r="303" spans="1:10" ht="13">
      <c r="A303" s="23" t="s">
        <v>314</v>
      </c>
      <c r="B303" s="24"/>
      <c r="C303" s="24"/>
      <c r="D303" s="24"/>
      <c r="E303" s="24"/>
      <c r="F303" s="55"/>
      <c r="H303" s="24"/>
      <c r="I303" s="24"/>
      <c r="J303" s="86"/>
    </row>
    <row r="304" spans="1:10">
      <c r="A304" s="24" t="s">
        <v>345</v>
      </c>
      <c r="C304" s="24"/>
      <c r="D304" s="24"/>
      <c r="E304" s="24"/>
      <c r="F304" s="55"/>
      <c r="H304" s="24"/>
      <c r="I304" s="24"/>
      <c r="J304" s="86"/>
    </row>
    <row r="305" spans="1:9">
      <c r="A305" s="25"/>
      <c r="C305" s="25"/>
      <c r="D305" s="25"/>
      <c r="E305" s="25"/>
      <c r="F305" s="56"/>
      <c r="H305" s="25"/>
      <c r="I305" s="25"/>
    </row>
    <row r="306" spans="1:9">
      <c r="B306" s="24"/>
    </row>
  </sheetData>
  <mergeCells count="22">
    <mergeCell ref="A296:B296"/>
    <mergeCell ref="A298:B298"/>
    <mergeCell ref="A299:B299"/>
    <mergeCell ref="A300:B300"/>
    <mergeCell ref="A286:B286"/>
    <mergeCell ref="A288:B288"/>
    <mergeCell ref="A290:B290"/>
    <mergeCell ref="A291:B291"/>
    <mergeCell ref="A292:B292"/>
    <mergeCell ref="A295:B295"/>
    <mergeCell ref="A285:B285"/>
    <mergeCell ref="A33:B33"/>
    <mergeCell ref="A41:B41"/>
    <mergeCell ref="A56:B56"/>
    <mergeCell ref="A90:B90"/>
    <mergeCell ref="A209:B209"/>
    <mergeCell ref="A233:C233"/>
    <mergeCell ref="A244:D244"/>
    <mergeCell ref="A270:E270"/>
    <mergeCell ref="A277:E277"/>
    <mergeCell ref="A282:B282"/>
    <mergeCell ref="A283:B283"/>
  </mergeCells>
  <pageMargins left="0.75" right="0.75" top="1" bottom="1" header="0.5" footer="0.5"/>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78ca71c-2cd5-4f19-b3c7-a383117f5251">
      <UserInfo>
        <DisplayName/>
        <AccountId xsi:nil="true"/>
        <AccountType/>
      </UserInfo>
    </SharedWithUsers>
    <bk5h xmlns="16c2da83-b6e3-4f94-b94e-65c15a87ac0a" xsi:nil="true"/>
    <lcf76f155ced4ddcb4097134ff3c332f xmlns="16c2da83-b6e3-4f94-b94e-65c15a87ac0a">
      <Terms xmlns="http://schemas.microsoft.com/office/infopath/2007/PartnerControls"/>
    </lcf76f155ced4ddcb4097134ff3c332f>
    <TaxCatchAll xmlns="a78ca71c-2cd5-4f19-b3c7-a383117f52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F4B6E0552F4044BAD372064436C3D31" ma:contentTypeVersion="16" ma:contentTypeDescription="Skapa ett nytt dokument." ma:contentTypeScope="" ma:versionID="766b8d7f1a9d13cac0dbdf0b0c50d813">
  <xsd:schema xmlns:xsd="http://www.w3.org/2001/XMLSchema" xmlns:xs="http://www.w3.org/2001/XMLSchema" xmlns:p="http://schemas.microsoft.com/office/2006/metadata/properties" xmlns:ns2="16c2da83-b6e3-4f94-b94e-65c15a87ac0a" xmlns:ns3="a78ca71c-2cd5-4f19-b3c7-a383117f5251" targetNamespace="http://schemas.microsoft.com/office/2006/metadata/properties" ma:root="true" ma:fieldsID="0439746d040628256a70993798a84523" ns2:_="" ns3:_="">
    <xsd:import namespace="16c2da83-b6e3-4f94-b94e-65c15a87ac0a"/>
    <xsd:import namespace="a78ca71c-2cd5-4f19-b3c7-a383117f52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bk5h"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c2da83-b6e3-4f94-b94e-65c15a87ac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bk5h" ma:index="20" nillable="true" ma:displayName="Antal" ma:internalName="bk5h">
      <xsd:simpleType>
        <xsd:restriction base="dms:Number"/>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2b25a3c-5420-47fb-901f-1f2eddde8d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8ca71c-2cd5-4f19-b3c7-a383117f5251"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9c692da4-958b-405d-905f-7b844329d15a}" ma:internalName="TaxCatchAll" ma:showField="CatchAllData" ma:web="a78ca71c-2cd5-4f19-b3c7-a383117f52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945F5-6026-46D1-8BB5-400B7448A82B}">
  <ds:schemaRefs>
    <ds:schemaRef ds:uri="http://schemas.microsoft.com/sharepoint/v3/contenttype/forms"/>
  </ds:schemaRefs>
</ds:datastoreItem>
</file>

<file path=customXml/itemProps2.xml><?xml version="1.0" encoding="utf-8"?>
<ds:datastoreItem xmlns:ds="http://schemas.openxmlformats.org/officeDocument/2006/customXml" ds:itemID="{642EDCEC-7E37-45C6-93D4-C7D7146ECDD8}">
  <ds:schemaRefs>
    <ds:schemaRef ds:uri="http://schemas.microsoft.com/office/2006/documentManagement/types"/>
    <ds:schemaRef ds:uri="http://purl.org/dc/dcmitype/"/>
    <ds:schemaRef ds:uri="16c2da83-b6e3-4f94-b94e-65c15a87ac0a"/>
    <ds:schemaRef ds:uri="http://purl.org/dc/elements/1.1/"/>
    <ds:schemaRef ds:uri="http://purl.org/dc/terms/"/>
    <ds:schemaRef ds:uri="http://schemas.microsoft.com/office/infopath/2007/PartnerControls"/>
    <ds:schemaRef ds:uri="http://schemas.openxmlformats.org/package/2006/metadata/core-properties"/>
    <ds:schemaRef ds:uri="a78ca71c-2cd5-4f19-b3c7-a383117f525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854843-6725-4431-9BA6-D78264648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c2da83-b6e3-4f94-b94e-65c15a87ac0a"/>
    <ds:schemaRef ds:uri="a78ca71c-2cd5-4f19-b3c7-a383117f5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Taxa 2023</vt:lpstr>
      <vt:lpstr>Förslag Taxa 2021 utan tandhyg.</vt:lpstr>
      <vt:lpstr>'Taxa 2023'!Utskriftsområde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Ekdal Rickard RK EKONOMI</dc:creator>
  <cp:keywords/>
  <dc:description/>
  <cp:lastModifiedBy>Fernvall Malin RK HÄLSO- OCH SJUKVÅRD</cp:lastModifiedBy>
  <cp:lastPrinted>2022-10-10T13:53:17Z</cp:lastPrinted>
  <dcterms:created xsi:type="dcterms:W3CDTF">2019-09-03T07:04:48Z</dcterms:created>
  <dcterms:modified xsi:type="dcterms:W3CDTF">2022-12-20T14:06:05Z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0x0101005F4B6E0552F4044BAD372064436C3D31</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